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showInkAnnotation="0" codeName="ЭтаКнига" defaultThemeVersion="124226"/>
  <bookViews>
    <workbookView minimized="1" xWindow="915" yWindow="45" windowWidth="14880" windowHeight="9375" firstSheet="1" activeTab="3"/>
  </bookViews>
  <sheets>
    <sheet name="Порядок заполнения" sheetId="1" r:id="rId1"/>
    <sheet name="Форма отчета" sheetId="7" r:id="rId2"/>
    <sheet name="Перечень программ" sheetId="10" r:id="rId3"/>
    <sheet name="Перечень мероприятий ФЦП" sheetId="9" r:id="rId4"/>
    <sheet name="Рабочий_лист_не_менять!!!" sheetId="4" state="hidden" r:id="rId5"/>
    <sheet name="Наименования субъектов РФ" sheetId="11" r:id="rId6"/>
  </sheets>
  <externalReferences>
    <externalReference r:id="rId7"/>
  </externalReferences>
  <definedNames>
    <definedName name="_xlnm._FilterDatabase" localSheetId="4" hidden="1">'Рабочий_лист_не_менять!!!'!$A$1:$AJ$56</definedName>
    <definedName name="_xlnm._FilterDatabase" localSheetId="1" hidden="1">'Форма отчета'!$A$6:$T$10</definedName>
    <definedName name="Z_6F694423_18EA_48F8_B524_96C043BA9006_.wvu.PrintArea" localSheetId="3" hidden="1">'Перечень мероприятий ФЦП'!$A$1:$A$3</definedName>
    <definedName name="Z_6F694423_18EA_48F8_B524_96C043BA9006_.wvu.PrintArea" localSheetId="0" hidden="1">'Порядок заполнения'!$B$1:$B$32</definedName>
    <definedName name="Z_6F694423_18EA_48F8_B524_96C043BA9006_.wvu.PrintArea" localSheetId="1" hidden="1">'Форма отчета'!$A$1:$T$185</definedName>
    <definedName name="Z_6F694423_18EA_48F8_B524_96C043BA9006_.wvu.PrintTitles" localSheetId="3" hidden="1">'Перечень мероприятий ФЦП'!#REF!</definedName>
    <definedName name="Z_6F694423_18EA_48F8_B524_96C043BA9006_.wvu.PrintTitles" localSheetId="1" hidden="1">'Форма отчета'!$10:$10</definedName>
    <definedName name="Вид_расходов" localSheetId="3">'Перечень мероприятий ФЦП'!#REF!</definedName>
    <definedName name="Вид_расходов">#REF!</definedName>
    <definedName name="Год">[1]База!$A$1:$A$13154</definedName>
    <definedName name="Госзаказчик" localSheetId="3">'Перечень мероприятий ФЦП'!#REF!</definedName>
    <definedName name="Госзаказчик">#REF!</definedName>
    <definedName name="Данные">'Рабочий_лист_не_менять!!!'!$A$6:$AJ$56</definedName>
    <definedName name="_xlnm.Print_Titles" localSheetId="5">'Наименования субъектов РФ'!$1:$1</definedName>
    <definedName name="_xlnm.Print_Titles" localSheetId="3">'Перечень мероприятий ФЦП'!#REF!</definedName>
    <definedName name="_xlnm.Print_Titles" localSheetId="1">'Форма отчета'!$10:$10</definedName>
    <definedName name="Код_мероприятия" localSheetId="3">'Перечень мероприятий ФЦП'!#REF!</definedName>
    <definedName name="Код_мероприятия">#REF!</definedName>
    <definedName name="Код_ОКАТО" localSheetId="3">#REF!</definedName>
    <definedName name="Код_ОКАТО" localSheetId="1">'Форма отчета'!$L$206:$L$289</definedName>
    <definedName name="Код_ОКАТО">#REF!</definedName>
    <definedName name="Номер_по_Конституции" localSheetId="3">#REF!</definedName>
    <definedName name="Номер_по_Конституции" localSheetId="1">'Форма отчета'!$J$206:$J$289</definedName>
    <definedName name="Номер_по_Конституции">#REF!</definedName>
    <definedName name="_xlnm.Print_Area" localSheetId="3">'Перечень мероприятий ФЦП'!$A$1:$D$100</definedName>
    <definedName name="_xlnm.Print_Area" localSheetId="2">'Перечень программ'!$A$1:$C$18</definedName>
    <definedName name="_xlnm.Print_Area" localSheetId="0">'Порядок заполнения'!$B$1:$B$42</definedName>
    <definedName name="_xlnm.Print_Area" localSheetId="1">'Форма отчета'!$A$1:$T$203</definedName>
    <definedName name="РБ_МБ_ВБИ" localSheetId="3">'Перечень мероприятий ФЦП'!#REF!</definedName>
    <definedName name="РБ_МБ_ВБИ">#REF!</definedName>
    <definedName name="Статья_по_смете">[1]База!$AC$1:$AC$13154</definedName>
    <definedName name="Стоимость_без_НДС">[1]База!$O$1:$O$13154</definedName>
    <definedName name="Субъекты_РФ" localSheetId="3">#REF!</definedName>
    <definedName name="Субъекты_РФ" localSheetId="1">'Форма отчета'!$K$206:$K$289</definedName>
    <definedName name="Субъекты_РФ">#REF!</definedName>
    <definedName name="Федеральный_округ" localSheetId="3">#REF!</definedName>
    <definedName name="Федеральный_округ" localSheetId="1">'Форма отчета'!$M$206:$M$289</definedName>
    <definedName name="Федеральный_округ">#REF!</definedName>
  </definedNames>
  <calcPr calcId="124519"/>
  <customWorkbookViews>
    <customWorkbookView name="pavlov.dp - Личное представление" guid="{6F694423-18EA-48F8-B524-96C043BA9006}" mergeInterval="0" personalView="1" maximized="1" windowWidth="1276" windowHeight="799" activeSheetId="2"/>
  </customWorkbookViews>
  <webPublishObjects count="1">
    <webPublishObject id="15494" divId="formy_otchetnosty10_15494" destinationFile="C:\Documents and Settings\pavlov.dp\Мои документы\Отчеты\ДЛЯ РЕГИОНОВ\formy_otchetnosty10.mht"/>
  </webPublishObjects>
</workbook>
</file>

<file path=xl/calcChain.xml><?xml version="1.0" encoding="utf-8"?>
<calcChain xmlns="http://schemas.openxmlformats.org/spreadsheetml/2006/main">
  <c r="R139" i="7"/>
  <c r="M139"/>
  <c r="P139" s="1"/>
  <c r="J139"/>
  <c r="I139" s="1"/>
  <c r="F139"/>
  <c r="G139" s="1"/>
  <c r="H139" s="1"/>
  <c r="R138"/>
  <c r="I138"/>
  <c r="J138" s="1"/>
  <c r="M138" s="1"/>
  <c r="P138" s="1"/>
  <c r="F138"/>
  <c r="G138" s="1"/>
  <c r="H138" s="1"/>
  <c r="M137"/>
  <c r="P137" s="1"/>
  <c r="J137"/>
  <c r="I137"/>
  <c r="F137"/>
  <c r="G137" s="1"/>
  <c r="H137" s="1"/>
  <c r="M136"/>
  <c r="P136" s="1"/>
  <c r="J136"/>
  <c r="I136" s="1"/>
  <c r="F136"/>
  <c r="G136" s="1"/>
  <c r="H136" s="1"/>
  <c r="R135"/>
  <c r="J135"/>
  <c r="M135" s="1"/>
  <c r="P135" s="1"/>
  <c r="I135"/>
  <c r="F135"/>
  <c r="G135" s="1"/>
  <c r="H135" s="1"/>
  <c r="R134"/>
  <c r="P134"/>
  <c r="M134"/>
  <c r="J134"/>
  <c r="I134" s="1"/>
  <c r="F134"/>
  <c r="G134" s="1"/>
  <c r="H134" s="1"/>
  <c r="J133"/>
  <c r="I133" s="1"/>
  <c r="F133"/>
  <c r="G133" s="1"/>
  <c r="H133" s="1"/>
  <c r="M131"/>
  <c r="P131" s="1"/>
  <c r="J131"/>
  <c r="I131" s="1"/>
  <c r="F131"/>
  <c r="G131" s="1"/>
  <c r="H131" s="1"/>
  <c r="M130"/>
  <c r="J130"/>
  <c r="I130" s="1"/>
  <c r="F130"/>
  <c r="G130" s="1"/>
  <c r="H130" s="1"/>
  <c r="J129"/>
  <c r="I129" s="1"/>
  <c r="F129"/>
  <c r="G129" s="1"/>
  <c r="H129" s="1"/>
  <c r="J128"/>
  <c r="I128" s="1"/>
  <c r="F128"/>
  <c r="G128" s="1"/>
  <c r="H128" s="1"/>
  <c r="J127"/>
  <c r="I127"/>
  <c r="F127"/>
  <c r="G127" s="1"/>
  <c r="H127" s="1"/>
  <c r="J126"/>
  <c r="I126" s="1"/>
  <c r="F126"/>
  <c r="G126" s="1"/>
  <c r="H126" s="1"/>
  <c r="J125"/>
  <c r="I125" s="1"/>
  <c r="F125"/>
  <c r="O123"/>
  <c r="O122"/>
  <c r="Q121"/>
  <c r="P121"/>
  <c r="O121"/>
  <c r="N121"/>
  <c r="M121"/>
  <c r="L121"/>
  <c r="K121"/>
  <c r="J121"/>
  <c r="I121"/>
  <c r="F121"/>
  <c r="O120"/>
  <c r="Q119"/>
  <c r="P119"/>
  <c r="O119"/>
  <c r="N119"/>
  <c r="M119"/>
  <c r="L119"/>
  <c r="K119"/>
  <c r="J119"/>
  <c r="I119"/>
  <c r="F119"/>
  <c r="Q116"/>
  <c r="P116"/>
  <c r="O116"/>
  <c r="N116"/>
  <c r="M116"/>
  <c r="L116"/>
  <c r="K116"/>
  <c r="J116"/>
  <c r="I116"/>
  <c r="F116"/>
  <c r="Q115"/>
  <c r="P115"/>
  <c r="O115"/>
  <c r="N115"/>
  <c r="M115"/>
  <c r="L115"/>
  <c r="K115"/>
  <c r="J115"/>
  <c r="I115"/>
  <c r="F115"/>
  <c r="Q114"/>
  <c r="P114"/>
  <c r="O114"/>
  <c r="N114"/>
  <c r="M114"/>
  <c r="L114"/>
  <c r="K114"/>
  <c r="J114"/>
  <c r="I114"/>
  <c r="F114"/>
  <c r="Q113"/>
  <c r="P113"/>
  <c r="O113"/>
  <c r="N113"/>
  <c r="M113"/>
  <c r="L113"/>
  <c r="K113"/>
  <c r="J113"/>
  <c r="I113"/>
  <c r="F113"/>
  <c r="Q112"/>
  <c r="P112"/>
  <c r="O112"/>
  <c r="N112"/>
  <c r="M112"/>
  <c r="L112"/>
  <c r="K112"/>
  <c r="J112"/>
  <c r="I112"/>
  <c r="F112"/>
  <c r="Q111"/>
  <c r="P111"/>
  <c r="O111"/>
  <c r="N111"/>
  <c r="M111"/>
  <c r="L111"/>
  <c r="K111"/>
  <c r="J111"/>
  <c r="I111"/>
  <c r="F111"/>
  <c r="G125" l="1"/>
  <c r="H125" s="1"/>
  <c r="P130"/>
  <c r="AI56" i="4"/>
  <c r="AH56"/>
  <c r="AD56"/>
  <c r="AC56"/>
  <c r="AB56"/>
  <c r="AA56"/>
  <c r="Z56"/>
  <c r="Y56"/>
  <c r="X56"/>
  <c r="W56"/>
  <c r="V56"/>
  <c r="U56"/>
  <c r="T56"/>
  <c r="S56"/>
  <c r="R56"/>
  <c r="Q56"/>
  <c r="P56"/>
  <c r="O56"/>
  <c r="N56"/>
  <c r="M56"/>
  <c r="L56"/>
  <c r="K56"/>
  <c r="J56"/>
  <c r="I56"/>
  <c r="H56"/>
  <c r="G56"/>
  <c r="F56"/>
  <c r="D56"/>
  <c r="E56" s="1"/>
  <c r="C56"/>
  <c r="AF56" s="1"/>
  <c r="AE56" s="1"/>
  <c r="B56"/>
  <c r="A56"/>
  <c r="AJ55"/>
  <c r="AI55" s="1"/>
  <c r="AE55"/>
  <c r="AD55"/>
  <c r="AC55"/>
  <c r="AB55"/>
  <c r="AA55"/>
  <c r="Z55"/>
  <c r="Y55"/>
  <c r="X55"/>
  <c r="W55"/>
  <c r="V55"/>
  <c r="U55"/>
  <c r="T55"/>
  <c r="S55"/>
  <c r="R55"/>
  <c r="Q55"/>
  <c r="P55"/>
  <c r="O55"/>
  <c r="N55"/>
  <c r="M55"/>
  <c r="L55"/>
  <c r="K55"/>
  <c r="J55"/>
  <c r="I55"/>
  <c r="H55"/>
  <c r="G55"/>
  <c r="AH55" s="1"/>
  <c r="AG55" s="1"/>
  <c r="F55"/>
  <c r="D55"/>
  <c r="E55" s="1"/>
  <c r="C55"/>
  <c r="AF55" s="1"/>
  <c r="B55"/>
  <c r="A55"/>
  <c r="AE54"/>
  <c r="AD54"/>
  <c r="AC54"/>
  <c r="AB54"/>
  <c r="AA54"/>
  <c r="Z54"/>
  <c r="Y54"/>
  <c r="X54"/>
  <c r="W54"/>
  <c r="V54"/>
  <c r="U54"/>
  <c r="T54"/>
  <c r="S54"/>
  <c r="R54"/>
  <c r="Q54"/>
  <c r="P54"/>
  <c r="O54"/>
  <c r="N54"/>
  <c r="M54"/>
  <c r="L54"/>
  <c r="K54"/>
  <c r="J54"/>
  <c r="I54"/>
  <c r="H54"/>
  <c r="G54"/>
  <c r="AH54" s="1"/>
  <c r="F54"/>
  <c r="D54"/>
  <c r="C54"/>
  <c r="AG54" s="1"/>
  <c r="AF54" s="1"/>
  <c r="B54"/>
  <c r="A54"/>
  <c r="AD53"/>
  <c r="AC53"/>
  <c r="AB53"/>
  <c r="AA53"/>
  <c r="Z53"/>
  <c r="Y53"/>
  <c r="X53"/>
  <c r="W53"/>
  <c r="V53"/>
  <c r="U53"/>
  <c r="T53"/>
  <c r="S53"/>
  <c r="R53"/>
  <c r="Q53"/>
  <c r="P53"/>
  <c r="O53"/>
  <c r="N53"/>
  <c r="M53"/>
  <c r="L53"/>
  <c r="K53"/>
  <c r="J53"/>
  <c r="I53"/>
  <c r="H53"/>
  <c r="G53"/>
  <c r="AJ53" s="1"/>
  <c r="AI53" s="1"/>
  <c r="F53"/>
  <c r="D53"/>
  <c r="E53" s="1"/>
  <c r="C53"/>
  <c r="AF53" s="1"/>
  <c r="AE53" s="1"/>
  <c r="B53"/>
  <c r="A53"/>
  <c r="AJ52"/>
  <c r="AI52"/>
  <c r="AH52" s="1"/>
  <c r="AG52" s="1"/>
  <c r="AD52"/>
  <c r="AC52"/>
  <c r="AB52"/>
  <c r="AA52"/>
  <c r="Z52"/>
  <c r="Y52"/>
  <c r="X52"/>
  <c r="W52"/>
  <c r="V52"/>
  <c r="U52"/>
  <c r="T52"/>
  <c r="S52"/>
  <c r="R52"/>
  <c r="Q52"/>
  <c r="P52"/>
  <c r="O52"/>
  <c r="N52"/>
  <c r="M52"/>
  <c r="L52"/>
  <c r="K52"/>
  <c r="J52"/>
  <c r="I52"/>
  <c r="H52"/>
  <c r="G52"/>
  <c r="F52"/>
  <c r="D52"/>
  <c r="E52" s="1"/>
  <c r="C52"/>
  <c r="AE52" s="1"/>
  <c r="B52"/>
  <c r="A52"/>
  <c r="AJ51"/>
  <c r="AI51" s="1"/>
  <c r="AE51"/>
  <c r="AD51"/>
  <c r="AC51"/>
  <c r="AB51"/>
  <c r="AA51"/>
  <c r="Z51"/>
  <c r="Y51"/>
  <c r="X51"/>
  <c r="W51"/>
  <c r="V51"/>
  <c r="U51"/>
  <c r="T51"/>
  <c r="S51"/>
  <c r="R51"/>
  <c r="Q51"/>
  <c r="P51"/>
  <c r="O51"/>
  <c r="N51"/>
  <c r="M51"/>
  <c r="L51"/>
  <c r="K51"/>
  <c r="J51"/>
  <c r="I51"/>
  <c r="H51"/>
  <c r="G51"/>
  <c r="AH51" s="1"/>
  <c r="AG51" s="1"/>
  <c r="F51"/>
  <c r="D51"/>
  <c r="E51" s="1"/>
  <c r="C51"/>
  <c r="AF51" s="1"/>
  <c r="B51"/>
  <c r="A51"/>
  <c r="AE50"/>
  <c r="AD50"/>
  <c r="AC50"/>
  <c r="AB50"/>
  <c r="AA50"/>
  <c r="Z50"/>
  <c r="Y50"/>
  <c r="X50"/>
  <c r="W50"/>
  <c r="V50"/>
  <c r="U50"/>
  <c r="T50"/>
  <c r="S50"/>
  <c r="R50"/>
  <c r="Q50"/>
  <c r="P50"/>
  <c r="O50"/>
  <c r="N50"/>
  <c r="M50"/>
  <c r="L50"/>
  <c r="K50"/>
  <c r="J50"/>
  <c r="I50"/>
  <c r="H50"/>
  <c r="G50"/>
  <c r="AH50" s="1"/>
  <c r="F50"/>
  <c r="D50"/>
  <c r="C50"/>
  <c r="AG50" s="1"/>
  <c r="AF50" s="1"/>
  <c r="B50"/>
  <c r="A50"/>
  <c r="AD49"/>
  <c r="AC49"/>
  <c r="AB49"/>
  <c r="AA49"/>
  <c r="Z49"/>
  <c r="Y49"/>
  <c r="X49"/>
  <c r="W49"/>
  <c r="V49"/>
  <c r="U49"/>
  <c r="T49"/>
  <c r="S49"/>
  <c r="R49"/>
  <c r="Q49"/>
  <c r="P49"/>
  <c r="O49"/>
  <c r="N49"/>
  <c r="M49"/>
  <c r="L49"/>
  <c r="K49"/>
  <c r="J49"/>
  <c r="I49"/>
  <c r="H49"/>
  <c r="G49"/>
  <c r="AJ49" s="1"/>
  <c r="AI49" s="1"/>
  <c r="F49"/>
  <c r="D49"/>
  <c r="E49" s="1"/>
  <c r="C49"/>
  <c r="AF49" s="1"/>
  <c r="AE49" s="1"/>
  <c r="B49"/>
  <c r="A49"/>
  <c r="AI48"/>
  <c r="AH48"/>
  <c r="AD48"/>
  <c r="AC48"/>
  <c r="AB48"/>
  <c r="AA48"/>
  <c r="Z48"/>
  <c r="Y48"/>
  <c r="X48"/>
  <c r="W48"/>
  <c r="V48"/>
  <c r="U48"/>
  <c r="T48"/>
  <c r="S48"/>
  <c r="R48"/>
  <c r="Q48"/>
  <c r="P48"/>
  <c r="O48"/>
  <c r="N48"/>
  <c r="M48"/>
  <c r="L48"/>
  <c r="K48"/>
  <c r="J48"/>
  <c r="I48"/>
  <c r="H48"/>
  <c r="G48"/>
  <c r="F48"/>
  <c r="AH49" l="1"/>
  <c r="AH53"/>
  <c r="AG53"/>
  <c r="AJ54"/>
  <c r="AF52"/>
  <c r="AI54"/>
  <c r="AG56"/>
  <c r="AG49"/>
  <c r="AJ50"/>
  <c r="AI50" s="1"/>
  <c r="AJ48"/>
  <c r="E50"/>
  <c r="E54"/>
  <c r="D48"/>
  <c r="E48" s="1"/>
  <c r="C48"/>
  <c r="B48"/>
  <c r="A48"/>
  <c r="AI47"/>
  <c r="AD47"/>
  <c r="AC47"/>
  <c r="AB47"/>
  <c r="AA47"/>
  <c r="Z47"/>
  <c r="Y47"/>
  <c r="X47"/>
  <c r="W47"/>
  <c r="V47"/>
  <c r="U47"/>
  <c r="T47"/>
  <c r="S47"/>
  <c r="R47"/>
  <c r="Q47"/>
  <c r="P47"/>
  <c r="O47"/>
  <c r="N47"/>
  <c r="M47"/>
  <c r="L47"/>
  <c r="K47"/>
  <c r="J47"/>
  <c r="I47"/>
  <c r="H47"/>
  <c r="G47"/>
  <c r="AH47" s="1"/>
  <c r="AG47" s="1"/>
  <c r="F47"/>
  <c r="D47"/>
  <c r="E47" s="1"/>
  <c r="C47"/>
  <c r="AE47" s="1"/>
  <c r="B47"/>
  <c r="A47"/>
  <c r="AJ46"/>
  <c r="AI46" s="1"/>
  <c r="AE46"/>
  <c r="AD46"/>
  <c r="AC46"/>
  <c r="AB46"/>
  <c r="AA46"/>
  <c r="Z46"/>
  <c r="Y46"/>
  <c r="X46"/>
  <c r="W46"/>
  <c r="V46"/>
  <c r="U46"/>
  <c r="T46"/>
  <c r="S46"/>
  <c r="R46"/>
  <c r="Q46"/>
  <c r="P46"/>
  <c r="O46"/>
  <c r="N46"/>
  <c r="M46"/>
  <c r="L46"/>
  <c r="K46"/>
  <c r="J46"/>
  <c r="I46"/>
  <c r="H46"/>
  <c r="G46"/>
  <c r="AH46" s="1"/>
  <c r="F46"/>
  <c r="D46"/>
  <c r="C46"/>
  <c r="AG46" s="1"/>
  <c r="AF46" s="1"/>
  <c r="B46"/>
  <c r="A46"/>
  <c r="AJ45"/>
  <c r="AF45"/>
  <c r="AE45" s="1"/>
  <c r="AD45"/>
  <c r="AC45"/>
  <c r="AB45"/>
  <c r="AA45"/>
  <c r="Z45"/>
  <c r="Y45"/>
  <c r="X45"/>
  <c r="W45"/>
  <c r="V45"/>
  <c r="U45"/>
  <c r="T45"/>
  <c r="S45"/>
  <c r="R45"/>
  <c r="Q45"/>
  <c r="P45"/>
  <c r="O45"/>
  <c r="N45"/>
  <c r="M45"/>
  <c r="L45"/>
  <c r="K45"/>
  <c r="J45"/>
  <c r="I45"/>
  <c r="H45"/>
  <c r="G45"/>
  <c r="AI45" s="1"/>
  <c r="AH45" s="1"/>
  <c r="F45"/>
  <c r="D45"/>
  <c r="E45" s="1"/>
  <c r="C45"/>
  <c r="AG45" s="1"/>
  <c r="B45"/>
  <c r="A45"/>
  <c r="AE44"/>
  <c r="AD44"/>
  <c r="AC44"/>
  <c r="AB44"/>
  <c r="AA44"/>
  <c r="Z44"/>
  <c r="Y44"/>
  <c r="X44"/>
  <c r="W44"/>
  <c r="V44"/>
  <c r="U44"/>
  <c r="T44"/>
  <c r="S44"/>
  <c r="R44"/>
  <c r="Q44"/>
  <c r="P44"/>
  <c r="O44"/>
  <c r="N44"/>
  <c r="M44"/>
  <c r="L44"/>
  <c r="K44"/>
  <c r="J44"/>
  <c r="I44"/>
  <c r="H44"/>
  <c r="G44"/>
  <c r="AI44" s="1"/>
  <c r="F44"/>
  <c r="D44"/>
  <c r="E44" s="1"/>
  <c r="C44"/>
  <c r="AF44" s="1"/>
  <c r="B44"/>
  <c r="A44"/>
  <c r="AJ43"/>
  <c r="AI43" s="1"/>
  <c r="AD43"/>
  <c r="AC43"/>
  <c r="AB43"/>
  <c r="AA43"/>
  <c r="Z43"/>
  <c r="Y43"/>
  <c r="X43"/>
  <c r="W43"/>
  <c r="V43"/>
  <c r="U43"/>
  <c r="T43"/>
  <c r="S43"/>
  <c r="R43"/>
  <c r="Q43"/>
  <c r="P43"/>
  <c r="O43"/>
  <c r="N43"/>
  <c r="M43"/>
  <c r="L43"/>
  <c r="K43"/>
  <c r="J43"/>
  <c r="I43"/>
  <c r="H43"/>
  <c r="G43"/>
  <c r="AH43" s="1"/>
  <c r="F43"/>
  <c r="D43"/>
  <c r="E43" s="1"/>
  <c r="C43"/>
  <c r="AF43" s="1"/>
  <c r="AE43" s="1"/>
  <c r="B43"/>
  <c r="A43"/>
  <c r="AI42"/>
  <c r="AH42"/>
  <c r="AE42"/>
  <c r="AD42"/>
  <c r="AC42"/>
  <c r="AB42"/>
  <c r="AA42"/>
  <c r="Z42"/>
  <c r="Y42"/>
  <c r="X42"/>
  <c r="W42"/>
  <c r="V42"/>
  <c r="U42"/>
  <c r="T42"/>
  <c r="S42"/>
  <c r="R42"/>
  <c r="Q42"/>
  <c r="P42"/>
  <c r="O42"/>
  <c r="N42"/>
  <c r="M42"/>
  <c r="L42"/>
  <c r="K42"/>
  <c r="J42"/>
  <c r="I42"/>
  <c r="H42"/>
  <c r="G42"/>
  <c r="F42"/>
  <c r="D42"/>
  <c r="E42" s="1"/>
  <c r="C42"/>
  <c r="AG42" s="1"/>
  <c r="AF42" s="1"/>
  <c r="B42"/>
  <c r="A42"/>
  <c r="AJ41"/>
  <c r="AI41" s="1"/>
  <c r="AF41"/>
  <c r="AE41" s="1"/>
  <c r="AD41"/>
  <c r="AC41"/>
  <c r="AB41"/>
  <c r="AA41"/>
  <c r="Z41"/>
  <c r="Y41"/>
  <c r="X41"/>
  <c r="W41"/>
  <c r="V41"/>
  <c r="U41"/>
  <c r="T41"/>
  <c r="S41"/>
  <c r="R41"/>
  <c r="Q41"/>
  <c r="P41"/>
  <c r="O41"/>
  <c r="N41"/>
  <c r="M41"/>
  <c r="L41"/>
  <c r="K41"/>
  <c r="J41"/>
  <c r="I41"/>
  <c r="H41"/>
  <c r="G41"/>
  <c r="AH41" s="1"/>
  <c r="F41"/>
  <c r="D41"/>
  <c r="E41" s="1"/>
  <c r="C41"/>
  <c r="AG41" s="1"/>
  <c r="B41"/>
  <c r="A41"/>
  <c r="AF40"/>
  <c r="AE40" s="1"/>
  <c r="AD40"/>
  <c r="AC40"/>
  <c r="AB40"/>
  <c r="AA40"/>
  <c r="Z40"/>
  <c r="Y40"/>
  <c r="X40"/>
  <c r="W40"/>
  <c r="V40"/>
  <c r="U40"/>
  <c r="T40"/>
  <c r="S40"/>
  <c r="R40"/>
  <c r="Q40"/>
  <c r="P40"/>
  <c r="O40"/>
  <c r="N40"/>
  <c r="M40"/>
  <c r="L40"/>
  <c r="K40"/>
  <c r="J40"/>
  <c r="I40"/>
  <c r="H40"/>
  <c r="G40"/>
  <c r="AI40" s="1"/>
  <c r="F40"/>
  <c r="D40"/>
  <c r="E40" s="1"/>
  <c r="C40"/>
  <c r="AG40" s="1"/>
  <c r="B40"/>
  <c r="A40"/>
  <c r="AI39"/>
  <c r="AH39"/>
  <c r="AD39"/>
  <c r="AC39"/>
  <c r="AB39"/>
  <c r="AA39"/>
  <c r="Z39"/>
  <c r="Y39"/>
  <c r="X39"/>
  <c r="W39"/>
  <c r="V39"/>
  <c r="U39"/>
  <c r="T39"/>
  <c r="S39"/>
  <c r="R39"/>
  <c r="Q39"/>
  <c r="P39"/>
  <c r="O39"/>
  <c r="N39"/>
  <c r="M39"/>
  <c r="L39"/>
  <c r="K39"/>
  <c r="J39"/>
  <c r="I39"/>
  <c r="H39"/>
  <c r="G39"/>
  <c r="F39"/>
  <c r="D39"/>
  <c r="C39"/>
  <c r="AE39" s="1"/>
  <c r="B39"/>
  <c r="A39"/>
  <c r="AE38"/>
  <c r="AD38"/>
  <c r="AC38"/>
  <c r="AB38"/>
  <c r="AA38"/>
  <c r="Z38"/>
  <c r="Y38"/>
  <c r="X38"/>
  <c r="W38"/>
  <c r="V38"/>
  <c r="U38"/>
  <c r="T38"/>
  <c r="S38"/>
  <c r="R38"/>
  <c r="Q38"/>
  <c r="P38"/>
  <c r="O38"/>
  <c r="N38"/>
  <c r="M38"/>
  <c r="L38"/>
  <c r="K38"/>
  <c r="J38"/>
  <c r="I38"/>
  <c r="H38"/>
  <c r="G38"/>
  <c r="AI38" s="1"/>
  <c r="AH38" s="1"/>
  <c r="F38"/>
  <c r="D38"/>
  <c r="E38" s="1"/>
  <c r="C38"/>
  <c r="AG38" s="1"/>
  <c r="AF38" s="1"/>
  <c r="B38"/>
  <c r="A38"/>
  <c r="AJ37"/>
  <c r="AD37"/>
  <c r="AC37"/>
  <c r="AB37"/>
  <c r="AA37"/>
  <c r="Z37"/>
  <c r="Y37"/>
  <c r="X37"/>
  <c r="W37"/>
  <c r="V37"/>
  <c r="U37"/>
  <c r="T37"/>
  <c r="S37"/>
  <c r="R37"/>
  <c r="Q37"/>
  <c r="P37"/>
  <c r="O37"/>
  <c r="N37"/>
  <c r="M37"/>
  <c r="L37"/>
  <c r="K37"/>
  <c r="J37"/>
  <c r="I37"/>
  <c r="H37"/>
  <c r="G37"/>
  <c r="AI37" s="1"/>
  <c r="AH37" s="1"/>
  <c r="F37"/>
  <c r="D37"/>
  <c r="E37" s="1"/>
  <c r="C37"/>
  <c r="AF37" s="1"/>
  <c r="AE37" s="1"/>
  <c r="B37"/>
  <c r="A37"/>
  <c r="AI36"/>
  <c r="AH36" s="1"/>
  <c r="AF36"/>
  <c r="AE36" s="1"/>
  <c r="AD36"/>
  <c r="AC36"/>
  <c r="AB36"/>
  <c r="AA36"/>
  <c r="Z36"/>
  <c r="Y36"/>
  <c r="X36"/>
  <c r="W36"/>
  <c r="V36"/>
  <c r="U36"/>
  <c r="T36"/>
  <c r="S36"/>
  <c r="R36"/>
  <c r="Q36"/>
  <c r="P36"/>
  <c r="O36"/>
  <c r="N36"/>
  <c r="M36"/>
  <c r="L36"/>
  <c r="K36"/>
  <c r="J36"/>
  <c r="I36"/>
  <c r="H36"/>
  <c r="G36"/>
  <c r="AJ36" s="1"/>
  <c r="F36"/>
  <c r="D36"/>
  <c r="E36" s="1"/>
  <c r="C36"/>
  <c r="AG36" s="1"/>
  <c r="B36"/>
  <c r="A36"/>
  <c r="AJ35"/>
  <c r="AI35"/>
  <c r="AH35" s="1"/>
  <c r="AD35"/>
  <c r="AC35"/>
  <c r="AB35"/>
  <c r="AA35"/>
  <c r="Z35"/>
  <c r="Y35"/>
  <c r="X35"/>
  <c r="W35"/>
  <c r="V35"/>
  <c r="U35"/>
  <c r="T35"/>
  <c r="S35"/>
  <c r="R35"/>
  <c r="Q35"/>
  <c r="P35"/>
  <c r="O35"/>
  <c r="N35"/>
  <c r="M35"/>
  <c r="L35"/>
  <c r="K35"/>
  <c r="J35"/>
  <c r="I35"/>
  <c r="H35"/>
  <c r="G35"/>
  <c r="F35"/>
  <c r="D35"/>
  <c r="C35"/>
  <c r="AE35" s="1"/>
  <c r="B35"/>
  <c r="A35"/>
  <c r="AE34"/>
  <c r="AD34"/>
  <c r="AC34"/>
  <c r="AB34"/>
  <c r="AA34"/>
  <c r="Z34"/>
  <c r="Y34"/>
  <c r="X34"/>
  <c r="W34"/>
  <c r="V34"/>
  <c r="U34"/>
  <c r="T34"/>
  <c r="S34"/>
  <c r="R34"/>
  <c r="Q34"/>
  <c r="P34"/>
  <c r="O34"/>
  <c r="N34"/>
  <c r="M34"/>
  <c r="L34"/>
  <c r="K34"/>
  <c r="J34"/>
  <c r="I34"/>
  <c r="H34"/>
  <c r="G34"/>
  <c r="AH34" s="1"/>
  <c r="AG34" s="1"/>
  <c r="F34"/>
  <c r="D34"/>
  <c r="E34" s="1"/>
  <c r="C34"/>
  <c r="AF34" s="1"/>
  <c r="B34"/>
  <c r="A34"/>
  <c r="AJ33"/>
  <c r="AD33"/>
  <c r="AC33"/>
  <c r="AB33"/>
  <c r="AA33"/>
  <c r="Z33"/>
  <c r="Y33"/>
  <c r="X33"/>
  <c r="W33"/>
  <c r="V33"/>
  <c r="U33"/>
  <c r="T33"/>
  <c r="S33"/>
  <c r="R33"/>
  <c r="Q33"/>
  <c r="P33"/>
  <c r="O33"/>
  <c r="N33"/>
  <c r="M33"/>
  <c r="L33"/>
  <c r="K33"/>
  <c r="J33"/>
  <c r="I33"/>
  <c r="H33"/>
  <c r="G33"/>
  <c r="AI33" s="1"/>
  <c r="AH33" s="1"/>
  <c r="F33"/>
  <c r="D33"/>
  <c r="E33" s="1"/>
  <c r="C33"/>
  <c r="AE33" s="1"/>
  <c r="B33"/>
  <c r="A33"/>
  <c r="AH32"/>
  <c r="AF32"/>
  <c r="AE32" s="1"/>
  <c r="AD32"/>
  <c r="AC32"/>
  <c r="AB32"/>
  <c r="AA32"/>
  <c r="Z32"/>
  <c r="Y32"/>
  <c r="X32"/>
  <c r="W32"/>
  <c r="V32"/>
  <c r="U32"/>
  <c r="T32"/>
  <c r="S32"/>
  <c r="R32"/>
  <c r="Q32"/>
  <c r="P32"/>
  <c r="O32"/>
  <c r="N32"/>
  <c r="M32"/>
  <c r="L32"/>
  <c r="K32"/>
  <c r="J32"/>
  <c r="I32"/>
  <c r="H32"/>
  <c r="G32"/>
  <c r="AI32" s="1"/>
  <c r="F32"/>
  <c r="D32"/>
  <c r="E32" s="1"/>
  <c r="C32"/>
  <c r="AG32" s="1"/>
  <c r="B32"/>
  <c r="A32"/>
  <c r="AJ31"/>
  <c r="AI31" s="1"/>
  <c r="AH31"/>
  <c r="AD31"/>
  <c r="AC31"/>
  <c r="AB31"/>
  <c r="AA31"/>
  <c r="Z31"/>
  <c r="Y31"/>
  <c r="X31"/>
  <c r="W31"/>
  <c r="V31"/>
  <c r="U31"/>
  <c r="T31"/>
  <c r="S31"/>
  <c r="R31"/>
  <c r="Q31"/>
  <c r="P31"/>
  <c r="O31"/>
  <c r="N31"/>
  <c r="M31"/>
  <c r="L31"/>
  <c r="K31"/>
  <c r="J31"/>
  <c r="I31"/>
  <c r="H31"/>
  <c r="G31"/>
  <c r="F31"/>
  <c r="D31"/>
  <c r="C31"/>
  <c r="AE31" s="1"/>
  <c r="B31"/>
  <c r="A31"/>
  <c r="AE30"/>
  <c r="AD30"/>
  <c r="AC30"/>
  <c r="AB30"/>
  <c r="AA30"/>
  <c r="Z30"/>
  <c r="Y30"/>
  <c r="X30"/>
  <c r="W30"/>
  <c r="V30"/>
  <c r="U30"/>
  <c r="T30"/>
  <c r="S30"/>
  <c r="R30"/>
  <c r="Q30"/>
  <c r="P30"/>
  <c r="O30"/>
  <c r="N30"/>
  <c r="M30"/>
  <c r="L30"/>
  <c r="K30"/>
  <c r="J30"/>
  <c r="I30"/>
  <c r="H30"/>
  <c r="G30"/>
  <c r="AH30" s="1"/>
  <c r="F30"/>
  <c r="D30"/>
  <c r="E30" s="1"/>
  <c r="C30"/>
  <c r="AG30" s="1"/>
  <c r="AF30" s="1"/>
  <c r="B30"/>
  <c r="A30"/>
  <c r="AJ29"/>
  <c r="AI29" s="1"/>
  <c r="AD29"/>
  <c r="AC29"/>
  <c r="AB29"/>
  <c r="AA29"/>
  <c r="Z29"/>
  <c r="Y29"/>
  <c r="X29"/>
  <c r="W29"/>
  <c r="V29"/>
  <c r="U29"/>
  <c r="T29"/>
  <c r="S29"/>
  <c r="R29"/>
  <c r="Q29"/>
  <c r="P29"/>
  <c r="O29"/>
  <c r="N29"/>
  <c r="M29"/>
  <c r="L29"/>
  <c r="K29"/>
  <c r="J29"/>
  <c r="I29"/>
  <c r="H29"/>
  <c r="G29"/>
  <c r="AH29" s="1"/>
  <c r="F29"/>
  <c r="D29"/>
  <c r="E29" s="1"/>
  <c r="C29"/>
  <c r="AF29" s="1"/>
  <c r="AE29" s="1"/>
  <c r="B29"/>
  <c r="A29"/>
  <c r="AH28"/>
  <c r="AE28"/>
  <c r="AD28"/>
  <c r="AC28"/>
  <c r="AB28"/>
  <c r="AA28"/>
  <c r="Z28"/>
  <c r="Y28"/>
  <c r="X28"/>
  <c r="W28"/>
  <c r="V28"/>
  <c r="U28"/>
  <c r="T28"/>
  <c r="S28"/>
  <c r="R28"/>
  <c r="Q28"/>
  <c r="P28"/>
  <c r="O28"/>
  <c r="N28"/>
  <c r="M28"/>
  <c r="L28"/>
  <c r="K28"/>
  <c r="J28"/>
  <c r="I28"/>
  <c r="H28"/>
  <c r="G28"/>
  <c r="AI28" s="1"/>
  <c r="F28"/>
  <c r="D28"/>
  <c r="E28" s="1"/>
  <c r="C28"/>
  <c r="AG28" s="1"/>
  <c r="AF28" s="1"/>
  <c r="B28"/>
  <c r="A28"/>
  <c r="AI27"/>
  <c r="AH27"/>
  <c r="AD27"/>
  <c r="AC27"/>
  <c r="AB27"/>
  <c r="AA27"/>
  <c r="Z27"/>
  <c r="Y27"/>
  <c r="X27"/>
  <c r="W27"/>
  <c r="V27"/>
  <c r="U27"/>
  <c r="T27"/>
  <c r="S27"/>
  <c r="R27"/>
  <c r="Q27"/>
  <c r="P27"/>
  <c r="O27"/>
  <c r="N27"/>
  <c r="M27"/>
  <c r="L27"/>
  <c r="K27"/>
  <c r="J27"/>
  <c r="I27"/>
  <c r="H27"/>
  <c r="G27"/>
  <c r="F27"/>
  <c r="D27"/>
  <c r="C27"/>
  <c r="AE27" s="1"/>
  <c r="B27"/>
  <c r="A27"/>
  <c r="AE26"/>
  <c r="AD26"/>
  <c r="AC26"/>
  <c r="AB26"/>
  <c r="AA26"/>
  <c r="Z26"/>
  <c r="Y26"/>
  <c r="X26"/>
  <c r="W26"/>
  <c r="V26"/>
  <c r="U26"/>
  <c r="T26"/>
  <c r="S26"/>
  <c r="R26"/>
  <c r="Q26"/>
  <c r="P26"/>
  <c r="O26"/>
  <c r="N26"/>
  <c r="M26"/>
  <c r="L26"/>
  <c r="K26"/>
  <c r="J26"/>
  <c r="I26"/>
  <c r="H26"/>
  <c r="G26"/>
  <c r="AH26" s="1"/>
  <c r="F26"/>
  <c r="D26"/>
  <c r="E26" s="1"/>
  <c r="C26"/>
  <c r="AG26" s="1"/>
  <c r="AF26" s="1"/>
  <c r="B26"/>
  <c r="A26"/>
  <c r="AI25"/>
  <c r="AD25"/>
  <c r="AC25"/>
  <c r="AB25"/>
  <c r="AA25"/>
  <c r="Z25"/>
  <c r="Y25"/>
  <c r="X25"/>
  <c r="W25"/>
  <c r="V25"/>
  <c r="U25"/>
  <c r="T25"/>
  <c r="S25"/>
  <c r="R25"/>
  <c r="Q25"/>
  <c r="P25"/>
  <c r="O25"/>
  <c r="N25"/>
  <c r="M25"/>
  <c r="L25"/>
  <c r="K25"/>
  <c r="J25"/>
  <c r="I25"/>
  <c r="H25"/>
  <c r="G25"/>
  <c r="AH25" s="1"/>
  <c r="F25"/>
  <c r="D25"/>
  <c r="E25" s="1"/>
  <c r="C25"/>
  <c r="AG25" s="1"/>
  <c r="B25"/>
  <c r="A25"/>
  <c r="AH24"/>
  <c r="AF24"/>
  <c r="AE24" s="1"/>
  <c r="AD24"/>
  <c r="AC24"/>
  <c r="AB24"/>
  <c r="AA24"/>
  <c r="Z24"/>
  <c r="Y24"/>
  <c r="X24"/>
  <c r="W24"/>
  <c r="V24"/>
  <c r="U24"/>
  <c r="T24"/>
  <c r="S24"/>
  <c r="R24"/>
  <c r="Q24"/>
  <c r="P24"/>
  <c r="O24"/>
  <c r="N24"/>
  <c r="M24"/>
  <c r="L24"/>
  <c r="K24"/>
  <c r="J24"/>
  <c r="I24"/>
  <c r="H24"/>
  <c r="G24"/>
  <c r="AI24" s="1"/>
  <c r="F24"/>
  <c r="D24"/>
  <c r="E24" s="1"/>
  <c r="C24"/>
  <c r="AG24" s="1"/>
  <c r="B24"/>
  <c r="A24"/>
  <c r="AJ23"/>
  <c r="AI23" s="1"/>
  <c r="AH23"/>
  <c r="AD23"/>
  <c r="AC23"/>
  <c r="AB23"/>
  <c r="AA23"/>
  <c r="Z23"/>
  <c r="Y23"/>
  <c r="X23"/>
  <c r="W23"/>
  <c r="V23"/>
  <c r="U23"/>
  <c r="T23"/>
  <c r="S23"/>
  <c r="R23"/>
  <c r="Q23"/>
  <c r="P23"/>
  <c r="O23"/>
  <c r="N23"/>
  <c r="M23"/>
  <c r="L23"/>
  <c r="K23"/>
  <c r="J23"/>
  <c r="I23"/>
  <c r="H23"/>
  <c r="G23"/>
  <c r="F23"/>
  <c r="D23"/>
  <c r="C23"/>
  <c r="AF23" s="1"/>
  <c r="AE23" s="1"/>
  <c r="B23"/>
  <c r="A23"/>
  <c r="AF22"/>
  <c r="AE22" s="1"/>
  <c r="AD22"/>
  <c r="AC22"/>
  <c r="AB22"/>
  <c r="AA22"/>
  <c r="Z22"/>
  <c r="Y22"/>
  <c r="X22"/>
  <c r="W22"/>
  <c r="V22"/>
  <c r="U22"/>
  <c r="T22"/>
  <c r="S22"/>
  <c r="R22"/>
  <c r="Q22"/>
  <c r="P22"/>
  <c r="O22"/>
  <c r="N22"/>
  <c r="M22"/>
  <c r="L22"/>
  <c r="K22"/>
  <c r="J22"/>
  <c r="I22"/>
  <c r="H22"/>
  <c r="G22"/>
  <c r="AH22" s="1"/>
  <c r="F22"/>
  <c r="D22"/>
  <c r="E22" s="1"/>
  <c r="C22"/>
  <c r="AG22" s="1"/>
  <c r="B22"/>
  <c r="A22"/>
  <c r="AI21"/>
  <c r="AD21"/>
  <c r="AC21"/>
  <c r="AB21"/>
  <c r="AA21"/>
  <c r="Z21"/>
  <c r="Y21"/>
  <c r="X21"/>
  <c r="W21"/>
  <c r="V21"/>
  <c r="U21"/>
  <c r="T21"/>
  <c r="S21"/>
  <c r="R21"/>
  <c r="Q21"/>
  <c r="P21"/>
  <c r="O21"/>
  <c r="N21"/>
  <c r="M21"/>
  <c r="L21"/>
  <c r="K21"/>
  <c r="J21"/>
  <c r="I21"/>
  <c r="H21"/>
  <c r="G21"/>
  <c r="AH21" s="1"/>
  <c r="F21"/>
  <c r="D21"/>
  <c r="E21" s="1"/>
  <c r="C21"/>
  <c r="AF21" s="1"/>
  <c r="AE21" s="1"/>
  <c r="B21"/>
  <c r="A21"/>
  <c r="AI20"/>
  <c r="AH20" s="1"/>
  <c r="AF20"/>
  <c r="AE20" s="1"/>
  <c r="AD20"/>
  <c r="AC20"/>
  <c r="AB20"/>
  <c r="AA20"/>
  <c r="Z20"/>
  <c r="Y20"/>
  <c r="X20"/>
  <c r="W20"/>
  <c r="V20"/>
  <c r="U20"/>
  <c r="T20"/>
  <c r="S20"/>
  <c r="R20"/>
  <c r="Q20"/>
  <c r="P20"/>
  <c r="O20"/>
  <c r="N20"/>
  <c r="M20"/>
  <c r="L20"/>
  <c r="K20"/>
  <c r="J20"/>
  <c r="I20"/>
  <c r="H20"/>
  <c r="G20"/>
  <c r="AJ20" s="1"/>
  <c r="F20"/>
  <c r="D20"/>
  <c r="E20" s="1"/>
  <c r="C20"/>
  <c r="AG20" s="1"/>
  <c r="B20"/>
  <c r="A20"/>
  <c r="AJ19"/>
  <c r="AI19" s="1"/>
  <c r="AH19"/>
  <c r="AD19"/>
  <c r="AC19"/>
  <c r="AB19"/>
  <c r="AA19"/>
  <c r="Z19"/>
  <c r="Y19"/>
  <c r="X19"/>
  <c r="W19"/>
  <c r="V19"/>
  <c r="U19"/>
  <c r="T19"/>
  <c r="S19"/>
  <c r="R19"/>
  <c r="Q19"/>
  <c r="P19"/>
  <c r="O19"/>
  <c r="N19"/>
  <c r="M19"/>
  <c r="L19"/>
  <c r="K19"/>
  <c r="J19"/>
  <c r="I19"/>
  <c r="H19"/>
  <c r="G19"/>
  <c r="F19"/>
  <c r="D19"/>
  <c r="C19"/>
  <c r="AE19" s="1"/>
  <c r="B19"/>
  <c r="A19"/>
  <c r="AE18"/>
  <c r="AD18"/>
  <c r="AC18"/>
  <c r="AB18"/>
  <c r="AA18"/>
  <c r="Z18"/>
  <c r="Y18"/>
  <c r="X18"/>
  <c r="W18"/>
  <c r="V18"/>
  <c r="U18"/>
  <c r="T18"/>
  <c r="S18"/>
  <c r="R18"/>
  <c r="Q18"/>
  <c r="P18"/>
  <c r="O18"/>
  <c r="N18"/>
  <c r="M18"/>
  <c r="L18"/>
  <c r="K18"/>
  <c r="J18"/>
  <c r="I18"/>
  <c r="H18"/>
  <c r="G18"/>
  <c r="AH18" s="1"/>
  <c r="F18"/>
  <c r="D18"/>
  <c r="E18" s="1"/>
  <c r="C18"/>
  <c r="AG18" s="1"/>
  <c r="AF18" s="1"/>
  <c r="B18"/>
  <c r="A18"/>
  <c r="AJ17"/>
  <c r="AI17" s="1"/>
  <c r="AD17"/>
  <c r="AC17"/>
  <c r="AB17"/>
  <c r="AA17"/>
  <c r="Z17"/>
  <c r="Y17"/>
  <c r="X17"/>
  <c r="W17"/>
  <c r="V17"/>
  <c r="U17"/>
  <c r="T17"/>
  <c r="S17"/>
  <c r="R17"/>
  <c r="Q17"/>
  <c r="P17"/>
  <c r="O17"/>
  <c r="N17"/>
  <c r="M17"/>
  <c r="L17"/>
  <c r="K17"/>
  <c r="J17"/>
  <c r="I17"/>
  <c r="H17"/>
  <c r="G17"/>
  <c r="AH17" s="1"/>
  <c r="F17"/>
  <c r="D17"/>
  <c r="E17" s="1"/>
  <c r="C17"/>
  <c r="AG17" s="1"/>
  <c r="B17"/>
  <c r="A17"/>
  <c r="AH16"/>
  <c r="AF16"/>
  <c r="AE16" s="1"/>
  <c r="AD16"/>
  <c r="AC16"/>
  <c r="AB16"/>
  <c r="AA16"/>
  <c r="Z16"/>
  <c r="Y16"/>
  <c r="X16"/>
  <c r="W16"/>
  <c r="V16"/>
  <c r="U16"/>
  <c r="T16"/>
  <c r="S16"/>
  <c r="R16"/>
  <c r="Q16"/>
  <c r="P16"/>
  <c r="O16"/>
  <c r="N16"/>
  <c r="M16"/>
  <c r="L16"/>
  <c r="K16"/>
  <c r="J16"/>
  <c r="I16"/>
  <c r="H16"/>
  <c r="G16"/>
  <c r="AI16" s="1"/>
  <c r="F16"/>
  <c r="D16"/>
  <c r="E16" s="1"/>
  <c r="C16"/>
  <c r="AG16" s="1"/>
  <c r="B16"/>
  <c r="A16"/>
  <c r="AJ15"/>
  <c r="AI15" s="1"/>
  <c r="AH15"/>
  <c r="AD15"/>
  <c r="AC15"/>
  <c r="AB15"/>
  <c r="AA15"/>
  <c r="Z15"/>
  <c r="Y15"/>
  <c r="X15"/>
  <c r="W15"/>
  <c r="V15"/>
  <c r="U15"/>
  <c r="T15"/>
  <c r="S15"/>
  <c r="R15"/>
  <c r="Q15"/>
  <c r="P15"/>
  <c r="O15"/>
  <c r="N15"/>
  <c r="M15"/>
  <c r="L15"/>
  <c r="K15"/>
  <c r="J15"/>
  <c r="I15"/>
  <c r="H15"/>
  <c r="G15"/>
  <c r="F15"/>
  <c r="D15"/>
  <c r="E15" s="1"/>
  <c r="C15"/>
  <c r="AE15" s="1"/>
  <c r="B15"/>
  <c r="A15"/>
  <c r="AE14"/>
  <c r="AD14"/>
  <c r="AC14"/>
  <c r="AB14"/>
  <c r="AA14"/>
  <c r="Z14"/>
  <c r="Y14"/>
  <c r="X14"/>
  <c r="W14"/>
  <c r="V14"/>
  <c r="U14"/>
  <c r="T14"/>
  <c r="S14"/>
  <c r="R14"/>
  <c r="Q14"/>
  <c r="P14"/>
  <c r="O14"/>
  <c r="N14"/>
  <c r="M14"/>
  <c r="L14"/>
  <c r="K14"/>
  <c r="J14"/>
  <c r="I14"/>
  <c r="H14"/>
  <c r="G14"/>
  <c r="AH14" s="1"/>
  <c r="F14"/>
  <c r="D14"/>
  <c r="E14" s="1"/>
  <c r="C14"/>
  <c r="AG14" s="1"/>
  <c r="AF14" s="1"/>
  <c r="B14"/>
  <c r="A14"/>
  <c r="AJ13"/>
  <c r="AI13" s="1"/>
  <c r="AD13"/>
  <c r="AC13"/>
  <c r="AB13"/>
  <c r="AA13"/>
  <c r="Z13"/>
  <c r="Y13"/>
  <c r="X13"/>
  <c r="W13"/>
  <c r="V13"/>
  <c r="U13"/>
  <c r="T13"/>
  <c r="S13"/>
  <c r="R13"/>
  <c r="Q13"/>
  <c r="P13"/>
  <c r="O13"/>
  <c r="N13"/>
  <c r="M13"/>
  <c r="L13"/>
  <c r="K13"/>
  <c r="J13"/>
  <c r="I13"/>
  <c r="H13"/>
  <c r="G13"/>
  <c r="AH13" s="1"/>
  <c r="F13"/>
  <c r="D13"/>
  <c r="E13" s="1"/>
  <c r="C13"/>
  <c r="AG13" s="1"/>
  <c r="B13"/>
  <c r="A13"/>
  <c r="AH12"/>
  <c r="AE12"/>
  <c r="AD12"/>
  <c r="AC12"/>
  <c r="AB12"/>
  <c r="AA12"/>
  <c r="Z12"/>
  <c r="Y12"/>
  <c r="X12"/>
  <c r="W12"/>
  <c r="V12"/>
  <c r="U12"/>
  <c r="T12"/>
  <c r="S12"/>
  <c r="R12"/>
  <c r="Q12"/>
  <c r="P12"/>
  <c r="O12"/>
  <c r="N12"/>
  <c r="M12"/>
  <c r="L12"/>
  <c r="K12"/>
  <c r="J12"/>
  <c r="I12"/>
  <c r="H12"/>
  <c r="G12"/>
  <c r="AI12" s="1"/>
  <c r="F12"/>
  <c r="D12"/>
  <c r="E12" s="1"/>
  <c r="C12"/>
  <c r="AG12" s="1"/>
  <c r="AF12" s="1"/>
  <c r="B12"/>
  <c r="A12"/>
  <c r="AJ11"/>
  <c r="AI11" s="1"/>
  <c r="AH11"/>
  <c r="AD11"/>
  <c r="AC11"/>
  <c r="AB11"/>
  <c r="AA11"/>
  <c r="Z11"/>
  <c r="Y11"/>
  <c r="X11"/>
  <c r="W11"/>
  <c r="V11"/>
  <c r="U11"/>
  <c r="T11"/>
  <c r="S11"/>
  <c r="R11"/>
  <c r="Q11"/>
  <c r="P11"/>
  <c r="O11"/>
  <c r="N11"/>
  <c r="M11"/>
  <c r="L11"/>
  <c r="K11"/>
  <c r="J11"/>
  <c r="I11"/>
  <c r="H11"/>
  <c r="G11"/>
  <c r="F11"/>
  <c r="AG21" l="1"/>
  <c r="AJ22"/>
  <c r="AG33"/>
  <c r="AF33" s="1"/>
  <c r="AJ34"/>
  <c r="AG37"/>
  <c r="AH40"/>
  <c r="AJ42"/>
  <c r="AH44"/>
  <c r="AG44" s="1"/>
  <c r="AF48"/>
  <c r="AE48" s="1"/>
  <c r="AG48"/>
  <c r="AJ18"/>
  <c r="AG29"/>
  <c r="AJ30"/>
  <c r="AF13"/>
  <c r="AE13" s="1"/>
  <c r="AI14"/>
  <c r="AG15"/>
  <c r="AF17"/>
  <c r="AE17" s="1"/>
  <c r="AI18"/>
  <c r="AG19"/>
  <c r="AJ21"/>
  <c r="AI22"/>
  <c r="AF25"/>
  <c r="AE25" s="1"/>
  <c r="AJ25"/>
  <c r="AI26"/>
  <c r="AI30"/>
  <c r="AG31"/>
  <c r="AI34"/>
  <c r="AJ38"/>
  <c r="AG39"/>
  <c r="AJ14"/>
  <c r="AF15"/>
  <c r="AJ16"/>
  <c r="AG23"/>
  <c r="AJ24"/>
  <c r="AG27"/>
  <c r="AF27" s="1"/>
  <c r="AJ28"/>
  <c r="AF31"/>
  <c r="AJ32"/>
  <c r="AG35"/>
  <c r="AF35" s="1"/>
  <c r="AF39"/>
  <c r="AJ40"/>
  <c r="AG43"/>
  <c r="AJ44"/>
  <c r="AF47"/>
  <c r="AJ26"/>
  <c r="AJ12"/>
  <c r="AF19"/>
  <c r="AJ27"/>
  <c r="AJ39"/>
  <c r="AJ47"/>
  <c r="E39"/>
  <c r="E46"/>
  <c r="E31"/>
  <c r="E23"/>
  <c r="E19"/>
  <c r="E35"/>
  <c r="E27"/>
  <c r="D11"/>
  <c r="E11" s="1"/>
  <c r="C11"/>
  <c r="B11"/>
  <c r="A11"/>
  <c r="AI10"/>
  <c r="AE10"/>
  <c r="AD10"/>
  <c r="AC10"/>
  <c r="AB10"/>
  <c r="AA10"/>
  <c r="Z10"/>
  <c r="Y10"/>
  <c r="X10"/>
  <c r="W10"/>
  <c r="V10"/>
  <c r="U10"/>
  <c r="T10"/>
  <c r="S10"/>
  <c r="R10"/>
  <c r="Q10"/>
  <c r="P10"/>
  <c r="O10"/>
  <c r="N10"/>
  <c r="M10"/>
  <c r="L10"/>
  <c r="K10"/>
  <c r="J10"/>
  <c r="I10"/>
  <c r="H10"/>
  <c r="G10"/>
  <c r="AH10" s="1"/>
  <c r="F10"/>
  <c r="D10"/>
  <c r="E10" s="1"/>
  <c r="C10"/>
  <c r="AG10" s="1"/>
  <c r="AF10" s="1"/>
  <c r="B10"/>
  <c r="A10"/>
  <c r="AD9"/>
  <c r="AC9"/>
  <c r="AB9"/>
  <c r="AA9"/>
  <c r="Z9"/>
  <c r="Y9"/>
  <c r="X9"/>
  <c r="W9"/>
  <c r="V9"/>
  <c r="U9"/>
  <c r="T9"/>
  <c r="S9"/>
  <c r="R9"/>
  <c r="Q9"/>
  <c r="P9"/>
  <c r="O9"/>
  <c r="N9"/>
  <c r="M9"/>
  <c r="L9"/>
  <c r="K9"/>
  <c r="J9"/>
  <c r="I9"/>
  <c r="H9"/>
  <c r="G9"/>
  <c r="AH9" s="1"/>
  <c r="F9"/>
  <c r="AJ10" l="1"/>
  <c r="AE11"/>
  <c r="AG11"/>
  <c r="AF11" s="1"/>
  <c r="AJ9"/>
  <c r="AI9" s="1"/>
  <c r="D9"/>
  <c r="E9" s="1"/>
  <c r="C9"/>
  <c r="B9"/>
  <c r="A9"/>
  <c r="AJ8"/>
  <c r="AI8"/>
  <c r="AH8" s="1"/>
  <c r="AD8"/>
  <c r="AC8"/>
  <c r="AB8"/>
  <c r="AA8"/>
  <c r="Z8"/>
  <c r="Y8"/>
  <c r="X8"/>
  <c r="W8"/>
  <c r="V8"/>
  <c r="U8"/>
  <c r="T8"/>
  <c r="S8"/>
  <c r="R8"/>
  <c r="Q8"/>
  <c r="P8"/>
  <c r="O8"/>
  <c r="N8"/>
  <c r="M8"/>
  <c r="L8"/>
  <c r="K8"/>
  <c r="J8"/>
  <c r="I8"/>
  <c r="H8"/>
  <c r="G8"/>
  <c r="F8"/>
  <c r="D8"/>
  <c r="C8"/>
  <c r="AF8" s="1"/>
  <c r="AE8" s="1"/>
  <c r="B8"/>
  <c r="A8"/>
  <c r="AE7"/>
  <c r="AD7"/>
  <c r="AC7"/>
  <c r="AB7"/>
  <c r="AA7"/>
  <c r="Z7"/>
  <c r="Y7"/>
  <c r="X7"/>
  <c r="W7"/>
  <c r="V7"/>
  <c r="U7"/>
  <c r="T7"/>
  <c r="S7"/>
  <c r="R7"/>
  <c r="Q7"/>
  <c r="P7"/>
  <c r="O7"/>
  <c r="N7"/>
  <c r="M7"/>
  <c r="L7"/>
  <c r="K7"/>
  <c r="J7"/>
  <c r="I7"/>
  <c r="H7"/>
  <c r="G7"/>
  <c r="AJ7" s="1"/>
  <c r="F7"/>
  <c r="D7"/>
  <c r="C7"/>
  <c r="AG7" s="1"/>
  <c r="AF7" s="1"/>
  <c r="B7"/>
  <c r="A7"/>
  <c r="AD6"/>
  <c r="AC6"/>
  <c r="AC58" s="1"/>
  <c r="AB6"/>
  <c r="AB58" s="1"/>
  <c r="AA6"/>
  <c r="AA58" s="1"/>
  <c r="Z6"/>
  <c r="Z58" s="1"/>
  <c r="Y6"/>
  <c r="Y58" s="1"/>
  <c r="X6"/>
  <c r="X58" s="1"/>
  <c r="W6"/>
  <c r="W58" s="1"/>
  <c r="V6"/>
  <c r="V58" s="1"/>
  <c r="U6"/>
  <c r="U58" s="1"/>
  <c r="T6"/>
  <c r="T58" s="1"/>
  <c r="S6"/>
  <c r="S58" s="1"/>
  <c r="R6"/>
  <c r="R58" s="1"/>
  <c r="Q6"/>
  <c r="Q58" s="1"/>
  <c r="P6"/>
  <c r="P58" s="1"/>
  <c r="O6"/>
  <c r="O58" s="1"/>
  <c r="N6"/>
  <c r="N58" s="1"/>
  <c r="M6"/>
  <c r="M58" s="1"/>
  <c r="L6"/>
  <c r="L58" s="1"/>
  <c r="K6"/>
  <c r="K58" s="1"/>
  <c r="J6"/>
  <c r="J58" s="1"/>
  <c r="AJ56" s="1"/>
  <c r="I6"/>
  <c r="H6"/>
  <c r="G6"/>
  <c r="AH6" s="1"/>
  <c r="AG6" s="1"/>
  <c r="F6"/>
  <c r="D6"/>
  <c r="E6" s="1"/>
  <c r="C6"/>
  <c r="AE6" s="1"/>
  <c r="B6"/>
  <c r="A6"/>
  <c r="Z4"/>
  <c r="Y4"/>
  <c r="X4"/>
  <c r="W4"/>
  <c r="V4"/>
  <c r="U4"/>
  <c r="S4"/>
  <c r="R4"/>
  <c r="P4"/>
  <c r="O4"/>
  <c r="N4"/>
  <c r="L4"/>
  <c r="K4"/>
  <c r="AB3"/>
  <c r="AA3"/>
  <c r="Y3"/>
  <c r="U3"/>
  <c r="T3"/>
  <c r="R3"/>
  <c r="Q3"/>
  <c r="O3"/>
  <c r="K3"/>
  <c r="J3"/>
  <c r="I1"/>
  <c r="H1"/>
  <c r="G1"/>
  <c r="F1"/>
  <c r="A17" i="7"/>
  <c r="E15"/>
  <c r="E14"/>
  <c r="E13"/>
  <c r="F13" s="1"/>
  <c r="AF9" i="4" l="1"/>
  <c r="AE9" s="1"/>
  <c r="AG9"/>
  <c r="AF6"/>
  <c r="AI7"/>
  <c r="AH7" s="1"/>
  <c r="AG8"/>
  <c r="AJ6"/>
  <c r="AI6"/>
  <c r="M15" i="7"/>
  <c r="I15"/>
  <c r="O15"/>
  <c r="G15"/>
  <c r="F15"/>
  <c r="P15"/>
  <c r="K15"/>
  <c r="N15"/>
  <c r="H15"/>
  <c r="L15"/>
  <c r="J15"/>
  <c r="Q15"/>
  <c r="O14"/>
  <c r="K14"/>
  <c r="I14"/>
  <c r="P14"/>
  <c r="L14"/>
  <c r="H14"/>
  <c r="F14"/>
  <c r="Q14"/>
  <c r="M14"/>
  <c r="G14"/>
  <c r="N14"/>
  <c r="J14"/>
  <c r="K13"/>
  <c r="M13"/>
  <c r="I13"/>
  <c r="N13"/>
  <c r="H13"/>
  <c r="O13"/>
  <c r="G13"/>
  <c r="L13"/>
  <c r="P13"/>
  <c r="J13"/>
  <c r="Q13"/>
  <c r="E8" i="4"/>
  <c r="E7"/>
  <c r="F11" i="7" l="1"/>
  <c r="Q11"/>
  <c r="G11"/>
  <c r="I11"/>
  <c r="N11"/>
  <c r="J11"/>
  <c r="H11"/>
  <c r="K11"/>
  <c r="L11"/>
  <c r="P11"/>
  <c r="O11"/>
  <c r="M11"/>
  <c r="A18"/>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l="1"/>
  <c r="A169" s="1"/>
  <c r="A170" s="1"/>
  <c r="A171" s="1"/>
  <c r="A172" s="1"/>
  <c r="A173" s="1"/>
  <c r="A174" s="1"/>
  <c r="A175" s="1"/>
</calcChain>
</file>

<file path=xl/sharedStrings.xml><?xml version="1.0" encoding="utf-8"?>
<sst xmlns="http://schemas.openxmlformats.org/spreadsheetml/2006/main" count="2045" uniqueCount="883">
  <si>
    <t>(наименование субъекта РФ)</t>
  </si>
  <si>
    <t>(адрес электронной почты)</t>
  </si>
  <si>
    <t>1</t>
  </si>
  <si>
    <t>2</t>
  </si>
  <si>
    <t>(номер контактного телефона)</t>
  </si>
  <si>
    <t>Источники финансирования мероприятий Программы на отчетный год</t>
  </si>
  <si>
    <t>Республика Адыгея (Адыгея)</t>
  </si>
  <si>
    <t>Республика Алтай</t>
  </si>
  <si>
    <t>Республика Башкортостан</t>
  </si>
  <si>
    <t>Республика Бурятия</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</si>
  <si>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</si>
  <si>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</si>
  <si>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</si>
  <si>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</si>
  <si>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</si>
  <si>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</si>
  <si>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</si>
  <si>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</si>
  <si>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</si>
  <si>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</si>
  <si>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 - Алания</t>
  </si>
  <si>
    <t>Республика Татарстан (Татарстан)</t>
  </si>
  <si>
    <t>Республика Тыва</t>
  </si>
  <si>
    <t>Удмуртская Республика</t>
  </si>
  <si>
    <t>Республика Хакасия</t>
  </si>
  <si>
    <t>Чеченская Республика</t>
  </si>
  <si>
    <t>Чувашская Республика - Чувашия</t>
  </si>
  <si>
    <t>Алтайский край</t>
  </si>
  <si>
    <t>Забайкальский край</t>
  </si>
  <si>
    <t>Камчатский край</t>
  </si>
  <si>
    <t>Краснодарский край</t>
  </si>
  <si>
    <t>Красноярский край</t>
  </si>
  <si>
    <t>Пермский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</si>
  <si>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</si>
  <si>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</si>
  <si>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</si>
  <si>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</si>
  <si>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</si>
  <si>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</si>
  <si>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</si>
  <si>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</si>
  <si>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</si>
  <si>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</si>
  <si>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</si>
  <si>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</si>
  <si>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</si>
  <si>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</si>
  <si>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</si>
  <si>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</si>
  <si>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</si>
  <si>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</si>
  <si>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</si>
  <si>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</si>
  <si>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</si>
  <si>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</si>
  <si>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</si>
  <si>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</si>
  <si>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</si>
  <si>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</si>
  <si>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</si>
  <si>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</si>
  <si>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</si>
  <si>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</si>
  <si>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</si>
  <si>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</si>
  <si>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</si>
  <si>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</si>
  <si>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</si>
  <si>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</si>
  <si>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</si>
  <si>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</si>
  <si>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</si>
  <si>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</si>
  <si>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</si>
  <si>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</si>
  <si>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</si>
  <si>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</si>
  <si>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</si>
  <si>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</si>
  <si>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</si>
  <si>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</si>
  <si>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Ярославская область</t>
  </si>
  <si>
    <t>г. Москва</t>
  </si>
  <si>
    <t>г. Санкт-Петербург</t>
  </si>
  <si>
    <t>Еврейская автономная область</t>
  </si>
  <si>
    <t>Ненецкий автономный округ</t>
  </si>
  <si>
    <t>Ханты-Мансийский автономный округ - Югра</t>
  </si>
  <si>
    <t>Чукотский автономный округ</t>
  </si>
  <si>
    <t>Ямало-Ненецкий автономный округ</t>
  </si>
  <si>
    <t>Контракты за 2011 год</t>
  </si>
  <si>
    <t>-Выбрать субъект РФ из списка (переключатель справа)</t>
  </si>
  <si>
    <t>Количество контрактов, договоров, действующих в 2011 г.</t>
  </si>
  <si>
    <t>Год</t>
  </si>
  <si>
    <t>Конт-ракты за 2011 год</t>
  </si>
  <si>
    <t>ВСЕГО, включая конт-ракты прош-лых лет</t>
  </si>
  <si>
    <t>Субъект РФ</t>
  </si>
  <si>
    <t>Имя файла</t>
  </si>
  <si>
    <t>Дата отчета</t>
  </si>
  <si>
    <t>Кв.</t>
  </si>
  <si>
    <t>С начала года</t>
  </si>
  <si>
    <t>В том числе за отчетный квартал</t>
  </si>
  <si>
    <t>Фактически освоено средств (по актам сдачи-приемки) на реализацию программы (подпрограммы)</t>
  </si>
  <si>
    <t>Фактически профинансировано (кассовые расходы) на реализацию программы (подпрограммы)</t>
  </si>
  <si>
    <t>Наименование субъекта РФ</t>
  </si>
  <si>
    <t>Код ОКАТО</t>
  </si>
  <si>
    <t>Фед. Округ</t>
  </si>
  <si>
    <t>ЦФО</t>
  </si>
  <si>
    <t>ДВФО</t>
  </si>
  <si>
    <t>ПФО</t>
  </si>
  <si>
    <t>Пфо</t>
  </si>
  <si>
    <t>СЗФО</t>
  </si>
  <si>
    <t>СКФО</t>
  </si>
  <si>
    <t>СибФО</t>
  </si>
  <si>
    <t>УрФО</t>
  </si>
  <si>
    <t>ЮФО</t>
  </si>
  <si>
    <t>№ по Конституции</t>
  </si>
  <si>
    <t>Номер по Конституции</t>
  </si>
  <si>
    <t>Федеральный округ</t>
  </si>
  <si>
    <t>Нет</t>
  </si>
  <si>
    <t>Всего, включая конт-ракты прош-лых лет</t>
  </si>
  <si>
    <t>Госзаказчик</t>
  </si>
  <si>
    <t>Вид расходов</t>
  </si>
  <si>
    <t>Минобрнауки России</t>
  </si>
  <si>
    <t>Росавтодор</t>
  </si>
  <si>
    <t>МВД России</t>
  </si>
  <si>
    <t>МЧС России</t>
  </si>
  <si>
    <t>ВИД РАСХОДОВ</t>
  </si>
  <si>
    <t>Постановление 100 предусматривает софинансирование из РБ,  МБ и ВБИ</t>
  </si>
  <si>
    <t>Пароль защиты:1987</t>
  </si>
  <si>
    <t>3/9</t>
  </si>
  <si>
    <t>3/10</t>
  </si>
  <si>
    <t>3/11</t>
  </si>
  <si>
    <t>3/12</t>
  </si>
  <si>
    <t>3/13</t>
  </si>
  <si>
    <t>3/14</t>
  </si>
  <si>
    <t>3/15</t>
  </si>
  <si>
    <t>3/17</t>
  </si>
  <si>
    <t>3/18</t>
  </si>
  <si>
    <t>4/1</t>
  </si>
  <si>
    <t>4/2</t>
  </si>
  <si>
    <t>4/3</t>
  </si>
  <si>
    <t>4/4</t>
  </si>
  <si>
    <t>4/5</t>
  </si>
  <si>
    <t>4/6</t>
  </si>
  <si>
    <t>4/7</t>
  </si>
  <si>
    <t>5/1</t>
  </si>
  <si>
    <t>5/2</t>
  </si>
  <si>
    <t>5/3</t>
  </si>
  <si>
    <t>5/4</t>
  </si>
  <si>
    <t>5/5</t>
  </si>
  <si>
    <t>5/6</t>
  </si>
  <si>
    <t>5/7</t>
  </si>
  <si>
    <t>5/8</t>
  </si>
  <si>
    <t>5/9</t>
  </si>
  <si>
    <t>5/10</t>
  </si>
  <si>
    <t>5/11</t>
  </si>
  <si>
    <t>5/12</t>
  </si>
  <si>
    <t>5/13</t>
  </si>
  <si>
    <t>5/14</t>
  </si>
  <si>
    <t>5/15</t>
  </si>
  <si>
    <t>5/16</t>
  </si>
  <si>
    <t>Полный перечень мероприятий ФЦП</t>
  </si>
  <si>
    <t>КОД</t>
  </si>
  <si>
    <t>НАИМЕНОВАНИЕ</t>
  </si>
  <si>
    <t>6/1</t>
  </si>
  <si>
    <t>6/2</t>
  </si>
  <si>
    <t>6/3</t>
  </si>
  <si>
    <t>6/4</t>
  </si>
  <si>
    <t>6/5</t>
  </si>
  <si>
    <t>6/6</t>
  </si>
  <si>
    <t>6/7</t>
  </si>
  <si>
    <t>6/8</t>
  </si>
  <si>
    <t>6/9</t>
  </si>
  <si>
    <t>6/10</t>
  </si>
  <si>
    <t>6/11</t>
  </si>
  <si>
    <t>6/12</t>
  </si>
  <si>
    <t>6/13</t>
  </si>
  <si>
    <t>Бюджет субъекта РФ и местные бюджеты</t>
  </si>
  <si>
    <t xml:space="preserve">Результаты реализации (выполненные работы) за отчетный период
</t>
  </si>
  <si>
    <t>Отчет</t>
  </si>
  <si>
    <t>Внебюджетные источники</t>
  </si>
  <si>
    <t>Капитальные вложения</t>
  </si>
  <si>
    <t>Прочие нужды</t>
  </si>
  <si>
    <t>(Ф.И.О.)</t>
  </si>
  <si>
    <t>(должность)</t>
  </si>
  <si>
    <t>3/1</t>
  </si>
  <si>
    <t>3/2</t>
  </si>
  <si>
    <t>3/3</t>
  </si>
  <si>
    <t>3/4</t>
  </si>
  <si>
    <t>3/5</t>
  </si>
  <si>
    <t>3/6</t>
  </si>
  <si>
    <t>3/7</t>
  </si>
  <si>
    <t>3/8</t>
  </si>
  <si>
    <t>По вопросам заполнения отчета обращайтесь в ФКУ "Дирекция Программы ПБДД"</t>
  </si>
  <si>
    <t>в том числе:</t>
  </si>
  <si>
    <t>за счет средств регионального бюджета</t>
  </si>
  <si>
    <t>за счет средств местных бюджетов</t>
  </si>
  <si>
    <t>за счет внебюджетных источников</t>
  </si>
  <si>
    <t xml:space="preserve"> - </t>
  </si>
  <si>
    <t>2/5</t>
  </si>
  <si>
    <t>Бюджетные назначения на 2013 г.</t>
  </si>
  <si>
    <t>Конт-ракты за 2013 год</t>
  </si>
  <si>
    <t>Итого по всем мероприятиям</t>
  </si>
  <si>
    <t>3</t>
  </si>
  <si>
    <t>4</t>
  </si>
  <si>
    <t>5</t>
  </si>
  <si>
    <t>6</t>
  </si>
  <si>
    <t>8</t>
  </si>
  <si>
    <t>РБ</t>
  </si>
  <si>
    <t>МБ</t>
  </si>
  <si>
    <t>ВБИ</t>
  </si>
  <si>
    <t>Добавлять мероприятия выше этой строки</t>
  </si>
  <si>
    <t>№ п.п.</t>
  </si>
  <si>
    <t>Код мероприятия по ФЦП</t>
  </si>
  <si>
    <t>Источник финансирования (РБ, МБ, ВБИ)</t>
  </si>
  <si>
    <t>Лимиты бюджетных обязательств на 2013 г.</t>
  </si>
  <si>
    <t>9</t>
  </si>
  <si>
    <t>10</t>
  </si>
  <si>
    <t>11</t>
  </si>
  <si>
    <t>12</t>
  </si>
  <si>
    <t>13</t>
  </si>
  <si>
    <t>14</t>
  </si>
  <si>
    <t>15</t>
  </si>
  <si>
    <t>16</t>
  </si>
  <si>
    <t>18</t>
  </si>
  <si>
    <t>19</t>
  </si>
  <si>
    <t>Количество контрактов, договоров, действующих в 2013 г.</t>
  </si>
  <si>
    <t>Всего, включая действующие контракты прошлых лет</t>
  </si>
  <si>
    <t>Стоимость работ, предусмотренных на 2013 по действующим контрактам</t>
  </si>
  <si>
    <t>Контракты, заключенные за 12 месяцев 2013 года</t>
  </si>
  <si>
    <t>Количест-венный показатель</t>
  </si>
  <si>
    <t>Ед. измере-ния</t>
  </si>
  <si>
    <t>Краткое описание результатов выполнения мероприятия программы (подпрограммы)</t>
  </si>
  <si>
    <t>20</t>
  </si>
  <si>
    <t xml:space="preserve">Фактическое выполнение мероприятия программы (подпрограммы)
</t>
  </si>
  <si>
    <t>2/1</t>
  </si>
  <si>
    <t>Выполнение комплексных научных исследований с применением методов математического анализа в области систематизации и оценки эффективности средств повышения и контроля безопасности дорожного движения, в том числе разработка типовых решений и макетов для практического внедрения  наиболее эффективных средств в практику профилактики дорожно-транспортных происшествий на федеральном, региональном и муниципальном уровнях</t>
  </si>
  <si>
    <t>2/2</t>
  </si>
  <si>
    <t>Проведение научных исследований, разработка условий и требований по нормативно-правовому обеспечению внедрения и развития сервисов интеллектуальных транспортных систем в сфере обеспечения безопасности дорожного движения, повышения качества функционирования региональных транспортных систем и работы автомобильного транспорта</t>
  </si>
  <si>
    <t>2/3</t>
  </si>
  <si>
    <t>Разработка научно-обоснованных предложений по совершенствованию системы подготовки и непрерывного повышения квалификации специалистов, ответственных за обеспечение безопасного функционирования автомобильного транспорта, и ее гармонизации с международной системой профессиональной подготовки. Разработка курсов дистанционного обучения и методики оценки освоения учебных материалов при дистанционной форме обучения</t>
  </si>
  <si>
    <t>2/4</t>
  </si>
  <si>
    <t>Разработка комплексного проекта совершенствования системы подготовки водителей транспортных средств различных категорий, включая водителей из числа лиц с ограниченными физическими возможностями, организационно-методических рекомендаций, программ, учебных и методических пособий, образовательных ресурсов (в том числе в электронном виде) по обучению вождению транспортных средств различных категорий</t>
  </si>
  <si>
    <t>Оснащение системами автоматического контроля и выявления нарушений правил дорожного движения улично-дорожной сети городов и населенных пунктов, дорог регионального и муниципального значения (не менее 3936 комплексов)</t>
  </si>
  <si>
    <t>2/6</t>
  </si>
  <si>
    <t>Техническое перевооружение, строительство, реконструкция центров по подготовке (переподготовке), дополнительного профессионального образования, повышения квалификации специалистов в области обеспечения безопасности дорожного движения (не менее 10,2 тыс. кв.м.)</t>
  </si>
  <si>
    <t>2/7</t>
  </si>
  <si>
    <t>Создание 3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 подготовке и повышению квалификации специалистов по обучению управлению транспортными средствами лиц с ограниченными физическими возможностями на базе образовательных организаций высшего образования (до 3,0 тыс. кв.м. учебных помещений (зданий) и 30,0 тыс. кв.м. плоскостных сооружений (оборудованные площадки по обучению)</t>
  </si>
  <si>
    <t>2/8</t>
  </si>
  <si>
    <t>Создание и тиражирование и передача конечным пользователям учебно-методических и наглядных пособий, учебных фильмов, игр, программ для участников дорожного движения разных возрастных категорий, в том числе с использованием мультимедийных средств, освещающих вопросы безопасности дорожного движения</t>
  </si>
  <si>
    <t>2/9</t>
  </si>
  <si>
    <t>Проведение информационно-пропагандистских кампаний, использующих наиболее действенные каналы коммуникации, с целью повышения грамотности, ответственности и уровня самосознания участников дорожного движения и профилактики факторов риска, влияющих на количество и тяжесть дорожно-транспортных происшествий</t>
  </si>
  <si>
    <t>2/10</t>
  </si>
  <si>
    <t>Подготовка и создание информационно- пропагандистских теле- радиопрограмм, направленных на участников дорожного движения для последующего размещения на федеральных, региональных и кабельных телевизионных каналах, на радиостанциях</t>
  </si>
  <si>
    <t>2/11</t>
  </si>
  <si>
    <t>Организация в печатных и электронных средствах массовой информации специальных тематических рубрик для систематического освещения проблемных вопросов по безопасности дорожного движения, выпуск специализированной печатной продукции</t>
  </si>
  <si>
    <t>2/12</t>
  </si>
  <si>
    <t>Подготовка и издание учебно-методических и наглядных пособий, фильмов и других материалов, а также издание комплектов учебно-методических материалов по курсу дистанционного обучения специалистов, ответственных за обеспечение безопасного функционирования автомобильного транспорта</t>
  </si>
  <si>
    <t>2/13</t>
  </si>
  <si>
    <t>Материально-техническое обеспечение Федерального бюджетного учреждения «Агентство автомобильного транспорта» (ФБУ "Росавтотранс") (оборудование, программные комплексы) в целях подготовки водителей, повышения квалификации инженерно-технического и руководящего состава автотранспортных предприятий, а также обучения контрольно-надзорных органов в сфере автомобильного транспорта</t>
  </si>
  <si>
    <t>2/14</t>
  </si>
  <si>
    <t xml:space="preserve">Ежегодное проведение всероссийского конкурса профессионального мастерства водителей транспортных средств,  проведение комплексной информационно-пропагандистской кампании, направленной на водителей коммерческого грузового и пассажирского транспорта с целью повышения их ответственности и культуры поведения на дороге,  подготовка телепрограмм </t>
  </si>
  <si>
    <t>2/15</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</si>
  <si>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t>
  </si>
  <si>
    <t>2/16</t>
  </si>
  <si>
    <t>Разработка организационно-методических рекомендаций, обеспечивающих внедрение программ подготовки и переподготовки водителей транспортных средств различных категорий и подкатегорий, мониторинг их применения, в том числе водителей из числа лиц с ограниченными физическими возможностями, специальных методических рекомендаций для создания федеральных центров по подготовке и повышению квалификации специалистов, занимающихся обучением водителей транспортных средств, а также специалистов по приему квалификационных экзаменов на право управления транспортными средствами различных категорий и подкатегорий, по подготовке и переподготовке водителей различных категорий, водителей из числа лиц с ограниченными физическими возможностями</t>
  </si>
  <si>
    <t>2/17</t>
  </si>
  <si>
    <t>Издание и рассылка научно-методических материалов, образовательных ресурсов (в том числе электронных) для совершенствования подготовки водителей из числа лиц с ограниченными физическими возможностями</t>
  </si>
  <si>
    <t>Разработка комплексного проекта профилактики детского дорожно-транспортного травматизма на период 2013-2020 гг., программ, учебно-методических пособий, образовательных ресурсов (в том числе в электронном виде), разработка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 в том числе с использованием инновационных образовательных продуктов и современных компьютерных технологий</t>
  </si>
  <si>
    <t>Разработка модульных программ повышения квалификации педагогических работников дошкольных образовательных организаций и общеобразовательных организаций, организаций дополнительного образования по вопросам обучения учащихся, воспитанников навыкам безопасного участия в дорожном движении и рекомендаций по их использованию</t>
  </si>
  <si>
    <t>Разработка оборудования (уголки по правилам дорожного движения, тренажеры, компьютерные программы и т.д.) для образовательных организаций с целью использования их в процессе обучения детей безопасному участию в дорожном движении</t>
  </si>
  <si>
    <t>Разработка программ, учебно-методических материалов по обучению вождению транспортных средств в системе дополнительного образования детей</t>
  </si>
  <si>
    <t>Приобретение мобильных автогородков для организаций в субъектах Российской Федерации, осуществляющих деятельность по формированию у детей дошкольного и школьного возраста навыков безопасного поведения на улично-дорожной сети (закупка не менее 269 мобильных автогородков)</t>
  </si>
  <si>
    <t>Создание федеральных экспериментальных центров (полигонов) "Детский автогород" (не менее 3 центров с общей территорией до 4,5 тыс. кв.м учебных помещений (зданий) и 60,0 тыс. кв.м плоскостных сооружений (оборудованные площадки автогородов)</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</si>
  <si>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</si>
  <si>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Приобретение для дошкольных образовательных учреждений оборудования, позволяющего в игровой форме формировать навыки безопасного поведения на улично- дорожной сети (закупка не менее 1390 комплектов учебного оборудования)</t>
  </si>
  <si>
    <t>Обеспечение проведения тематических информационно- пропагандистских мероприятий, межгосударственных слетов, всероссийских конкурсов, фестивалей с несовершеннолетними участниками дорожного движения, в том числе общественными формированиями детей</t>
  </si>
  <si>
    <t>Изготовление и распространение световозвращающих приспособлений в среде дошкольников и учащихся младших классов образовательных учреждений (не менее 15 млн. штук)</t>
  </si>
  <si>
    <t>Разработка организационно-методических рекомендаций, обеспечивающих функционирование системы обучения безопасному участию в дорожном движении и профилактики детского дорожно-транспортного травматизма, а также организационно-методических рекомендаций и образовательных ресурсов, обеспечивающих внедрение программ и организацию обучения вождению транспортных средств различных категорий в образовательных организациях и организациях дополнительного образования, обеспечение деятельности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t>
  </si>
  <si>
    <t>Проведение всероссийских массовых мероприятий с детьми (конкурсы-фестивали отрядов юных инспекторов движения «Безопасное колесо», профильные смены активистов отрядов юных инспекторов движения, чемпионаты юношеских автошкол по автомногоборью, конкурсы образовательных организаций по профилактике детского дорожно-транспортного травматизма) по профилактике детского дорожно-транспортного травматизма и обучению безопасному участию в дорожном движении</t>
  </si>
  <si>
    <t>Издание и рассылка научно-методических материалов, печатных и электронных учебных пособий, образовательных ресурсов для дошкольных образовательных организаций, общеобразовательных организаций и организаций дополнительного образования по обучению детей безопасному участию в дорожном движении (обеспечение образовательных организаций пилотными комплектами учебных пособий и программ), в том числе учебно-методических пособий по работе с родителями и детьми в целях профилактики детских дорожно-транспортных происшествий, проведение родительского Всеобуча, семейных конкурсов на знание правил дорожного движения</t>
  </si>
  <si>
    <t>Мониторинг состояния материальной и учебно-методической базы общеобразовательных организаций по обучению детей правилам дорожного движения и формированию у них навыков безопасного участия в дорожном движении</t>
  </si>
  <si>
    <t>Реализация типовых проектов мобильных автогородков (создание опытных образцов мобильных автогородков и проведение их апробации) для обучения с их помощью детей и педагогического состава общеобразовательных и дошкольных образовательных организаций, организаций дополнительного образования основам безопасного участия в дорожном движении (не менее 6 мобильных автогородков)</t>
  </si>
  <si>
    <t>3/16</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</si>
  <si>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экспериментальных центров (полигонов) «Детский автогород»</t>
  </si>
  <si>
    <t>Повышение квалификации (в том числе по модульным курсам) преподавательского состава общеобразовательных организаций, организаций дополнительного образования и дошкольных образовательных организаций в сфере формирования у детей навыков безопасного участия в дорожном движении</t>
  </si>
  <si>
    <t>Оснащение техническими средствами обучения, оборудованием и учебно-методическими материалами детских автогородков*</t>
  </si>
  <si>
    <t>Проведение научных исследований и разработка рекомендаций по возможности использования современных систем повышения активной безопасности автомобилей с учетом российских условий эксплуатации. Разработка методов оценки эффективности электронных систем контроля устойчивости (EVSC) коммерческих транспортных средств на основании анализа соответствующих международных документов и с учетом российских условий эксплуатации</t>
  </si>
  <si>
    <t>Проведение поисковых исследований и создание перспективных технологий по защите от поражения электрическим током на автомобилях с комбинированной энергетической установкой и электромобилях</t>
  </si>
  <si>
    <t>Проведение научных исследований в области пассивной безопасности транспортных средств, направленных на снижение травмирования водителей, пассажиров и пешеходов при дорожно-транспортных происшествиях</t>
  </si>
  <si>
    <t>Проведение научных исследований с целью создания перспективной методологии подготовки водителей транспортных средств на базе компьютерных обучающих программ и модельного ряда автотренажеров различной степени сложности</t>
  </si>
  <si>
    <t>Обоснование технических требований и адаптация конструкций транспортных средств с компонентами электронных систем, обеспечивающих выполнение перспективных требований технического законодательства в области безопасности колесных транспортных средств, посредством внедрения элементов интеллектуальных транспортных систем в целях повышения активной безопасности: системы автоматической регистрации параметров движения транспортных средств; системы регистрации параметров дорожно-транспортных происшествий; системы автоматического экстренного торможения (AEBS); системы предупреждения о выходе с полосы движения (LDWS); электронных систем контроля устойчивости и помощи водителю при экстренном торможении; систем мониторинга давления воздуха в шинах; систем контроля состояния водителя и т.п.</t>
  </si>
  <si>
    <t>Разработка прикладных программ моделирования движения транспортных средств для расчета параметров активной безопасности. Проведение виртуальных исследований движения транспортных средств с интеллектуальными системами активной безопасности в различных критических и экстремальных условиях</t>
  </si>
  <si>
    <t>Материально-техническое, метрологическое и методологическое обеспечение проведения научных исследований по повышению активной и пассивной безопасности транспортных средств</t>
  </si>
  <si>
    <t>Проведение научных исследований, направленных на разработку современных методов организации дорожного движения, в том числе основанных на исследовании влияния режимов движения транспортных потоков на безопасность дорожного движения</t>
  </si>
  <si>
    <t>Разработка научно обоснованных предложений по созданию, развитию и функционированию единого парковочного пространства в городах Российской Федерации</t>
  </si>
  <si>
    <t>Разработка научно обоснованных предложений по системе оценки качества и эффективности организации дорожного движения в Российской Федерации</t>
  </si>
  <si>
    <t>Разработка методики проведения аудита безопасности движения при проектировании, строительстве и эксплуатации автомобильных дорог</t>
  </si>
  <si>
    <t>Разработка нормативно-методических документов по созданию и развитию интеллектуальных транспортных систем</t>
  </si>
  <si>
    <t>Строительство в местах повышенной аварийности в городах и населенных пунктах быстровозводимых конструкций надземных пешеходных переходов (не менее 300)</t>
  </si>
  <si>
    <t>Реконструкция, строительство на участках улично- дорожной сети городов и населенных пунктов пешеходных ограждений, в том числе в зоне пешеходных переходов (не менее 809 км)</t>
  </si>
  <si>
    <t>Строительство, реконструкция, техническое перевооружение нерегулируемых пешеходных переходов, в том числе непосредственно прилегающих к дошкольным образовательным учреждениям, общеобразовательным учреждениям и учреждениям дополнительного образования детей, освещением, искусственными дорожными неровностями, светофорами Т.7, системами светового оповещения, дорожными знаками с внутренним освещением и светодиодной индикацией, Г-образными опорами, дорожной разметкой, в том числе с применением штучных форм и цветных дорожных покрытий, световозвращателями и индикаторами, а также устройствами дополнительного освещения и другими элементами повышения безопасности дорожного движения (не менее 2427 переходов)</t>
  </si>
  <si>
    <t>Строительство, реконструкция, техническое перевооружение светофорных объектов (не менее 2874)</t>
  </si>
  <si>
    <t>Строительство, реконструкция, техническое перевооружение пересечений на автомобильных дорогах общего пользования федерального значения с целью увеличения пропускной способности и совершенствования организации дорожного движения (не менее 81 пересечения)</t>
  </si>
  <si>
    <t>Строительство, реконструкция, техническое перевооружение (оборудование искусственным освещением) мест концентрации дорожно-транспортных происшествий на участках автомобильных дорог общего пользования федерального значения, проходящим по территориям населённых пунктов (не менее 144 мест концентрации ДТП)</t>
  </si>
  <si>
    <t>Разработка комплексных схем организации дорожного движения, проектов автоматизированных систем управления дорожным движением, организация работ по анализу доступности услуг транспортной системы  на сети автомобильных дорог, прилегающих к границам Санкт-Петербурга и Ленинградской области</t>
  </si>
  <si>
    <t>Проведение специализированных обучающих конференций и семинаров, посвященных вопросам совершенствования организации дорожного движения, освещение проблем организации дорожного движения в средствах массовой информации</t>
  </si>
  <si>
    <t>Подготовка ежегодных аналитических обзоров и предложений по совершенствованию законодательного и нормативно-правового регулирования в сфере обеспечения безопасности автомобильных перевозок пассажиров и грузов</t>
  </si>
  <si>
    <t>Освещение проблем организации дорожного движения в средствах массовой информации</t>
  </si>
  <si>
    <t>Разработка программного продукта по информационному обмену данными между Росавтодором, ГИБДД и МЧС России</t>
  </si>
  <si>
    <t>Проведение научных исследований, направленных на совершенствование нормативной и методической базы в области ликвидации последствий дорожно-транспортных происшествий</t>
  </si>
  <si>
    <t>Разработка научно-обоснованных предложений по совершенствованию информационно-аналитического обеспечения функционирования системы ликвидации последствий дорожно-транспортных происшествий</t>
  </si>
  <si>
    <t xml:space="preserve">Строительство учебно-тренировочного комплекса для подготовки сотрудников МЧС России и отработки действий экстренных служб, участвующих в ликвидации последствий дорожно-транспортных происшествий в Сибирском федеральном округе (п. Дивногорск, Красноярский край, не менее 1,7 тыс. кв.м.)    </t>
  </si>
  <si>
    <t>Строительство, реконструкция натурных площадок для отработки современных методов и способов ликвидации последствий дорожно-транспортных происшествий (не менее 800 кв.м)</t>
  </si>
  <si>
    <t>Внедрение современных образцов специальной  техники, инструмента, оборудования и технологий, предназначенных для проведения аварийно-спасательных работ, в подразделения МЧС России, привлекаемые к ликвидации последствий дорожно-транспортных происшествий</t>
  </si>
  <si>
    <t>Практическая отработка вопросов взаимодействия экстренных служб и проведения аварийно-спасательных работ при ликвидации последствий дорожно-транспортных происшествий</t>
  </si>
  <si>
    <t>Организационно-методическое и техническое обеспечение подразделений МЧС России, осуществляющих профессиональную подготовку и повышение квалификации личного состава, принимающего участие в ликвидации дорожно-транспортных происшествий</t>
  </si>
  <si>
    <t>Участие МЧС России в коммуникативных мероприятиях (конференциях, форумах, выставках и иных общественных  мероприятиях) в области безопасности дорожного движения и оказания помощи пострадавшим в дорожно-транспортных происшествиях</t>
  </si>
  <si>
    <t>Развитие Центра мониторинга ликвидации последствий дорожно-транспортных происшествий МЧС России</t>
  </si>
  <si>
    <t xml:space="preserve">Разработка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</si>
  <si>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 xml:space="preserve">Тиражирование и распространение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</si>
  <si>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Оснащение медицинских организаций автомобилями скорой медицинской помощи класса «С» для оказания скорой медицинской помощи пациентам, пострадавшим при дорожно-транспортных происшествиях</t>
  </si>
  <si>
    <t>Проведение всероссийского конкурса профессионального мастерства среди работников скорой медицинской помощи, медицины катастроф и работников экстренных оперативных служб по оказанию первой и медицинской помощи, пострадавших при дорожно-транспортных происшествиях</t>
  </si>
  <si>
    <t>7/1</t>
  </si>
  <si>
    <t>Разработка механизма по установлению индивидуальных целевых заданий для субъектов Российской Федерации по снижению уровня дорожно-транспортной аварийности на период до 2020 года и закреплению субсидиарной ответственности федерального центра и субъектов Российской Федерации за достижение целей деятельности по обеспечению безопасности дорожного движения</t>
  </si>
  <si>
    <t>7/2</t>
  </si>
  <si>
    <t>Изучение существующих положений и построение научно-обоснованных моделей разграничения полномочий (сфер ответственности) органов исполнительной власти различного уровня, органов местного самоуправления</t>
  </si>
  <si>
    <t>7/3</t>
  </si>
  <si>
    <t>Проведение комплексных научных исследований, направленных на создание аналитических методов поддержки принятия решений и управления в сфере безопасности дорожного движения с учетом федерального, регионального и местного аспектов, а также разработке механизмов комплексной оценки и анализа эффективности и результативности текущей и программной деятельности</t>
  </si>
  <si>
    <t>7/4</t>
  </si>
  <si>
    <t>Разработка действенных механизмов по привлечению внебюджетных финансовых средств в приоритетные проекты обеспечения безопасности дорожного движения, развитию государственно-частного партнерства, созданию эффективных саморегулируемых организаций, а также методов аутсорсинга в сфере обеспечения безопасности дорожного движения</t>
  </si>
  <si>
    <t>7/5</t>
  </si>
  <si>
    <t>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дорожного движения, проектов организации дорожного движения, а также проектов автоматизированных систем управления дорожным движением.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t>
  </si>
  <si>
    <t>7/6</t>
  </si>
  <si>
    <t>Текущее управление Программой (содержание федерального казенного учреждения «Дирекция по управлению федеральной целевой программой «Повышение безопасности дорожного движения в 2006 - 2012 годах» )</t>
  </si>
  <si>
    <t>7/7</t>
  </si>
  <si>
    <t>Проведение специализированных семинаров, посвященных обмену опытом в деятельности по обеспечению безопасности дорожного движения и внедрению на региональном и муниципальном уровнях результатов научно-исследовательских и опытно- конструкторских работ, выполненных в рамках реализации Программы</t>
  </si>
  <si>
    <t>7/8</t>
  </si>
  <si>
    <t>Создание аналитических систем управления безопасностью дорожного движения МВД России</t>
  </si>
  <si>
    <t>7/9</t>
  </si>
  <si>
    <t>Подготовка и периодическое повышение квалификации работников управлений госавтодорнадзора Ространснадзора по осуществлению контрольно-надзорных функций по соблюдению владельцами транспортных средств установленных требований по параметрам перевозок (режим труда и отдыха водителей, скоростной режим движения и т.п.) с применением цифровых тахографов</t>
  </si>
  <si>
    <t>НИОКР</t>
  </si>
  <si>
    <t>Минтранс России</t>
  </si>
  <si>
    <t>Минпромторг России</t>
  </si>
  <si>
    <t>Минздрав России</t>
  </si>
  <si>
    <t>источники финансирования</t>
  </si>
  <si>
    <t>7</t>
  </si>
  <si>
    <t>17</t>
  </si>
  <si>
    <t>тел. (495) 627-72-16 доб. 185, 124, 105</t>
  </si>
  <si>
    <t>Приложение к отчету</t>
  </si>
  <si>
    <t>Наименования региональной программы (подпрограммы), муниципальных программ (подпрограмм), направленных на сокращение числа лиц, погибающих в результате дорожно-транспортных происшествий, и повышение уровня безопасности дорожного движения</t>
  </si>
  <si>
    <t>01</t>
  </si>
  <si>
    <t>02</t>
  </si>
  <si>
    <t>03</t>
  </si>
  <si>
    <t>04</t>
  </si>
  <si>
    <t>05</t>
  </si>
  <si>
    <t>06</t>
  </si>
  <si>
    <t>07</t>
  </si>
  <si>
    <t>08</t>
  </si>
  <si>
    <t>09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</si>
  <si>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</si>
  <si>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</si>
  <si>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</si>
  <si>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</si>
  <si>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</si>
  <si>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</si>
  <si>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</si>
  <si>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</si>
  <si>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</si>
  <si>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</si>
  <si>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</si>
  <si>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</si>
  <si>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</si>
  <si>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</si>
  <si>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</si>
  <si>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</si>
  <si>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</si>
  <si>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</si>
  <si>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</si>
  <si>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</si>
  <si>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</si>
  <si>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</si>
  <si>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</si>
  <si>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</si>
  <si>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</si>
  <si>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</si>
  <si>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</si>
  <si>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</si>
  <si>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</si>
  <si>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</si>
  <si>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</si>
  <si>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</si>
  <si>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</si>
  <si>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</si>
  <si>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</si>
  <si>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</si>
  <si>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</si>
  <si>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</si>
  <si>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</si>
  <si>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</si>
  <si>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</si>
  <si>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</si>
  <si>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</si>
  <si>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</si>
  <si>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</si>
  <si>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</si>
  <si>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</si>
  <si>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</si>
  <si>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</si>
  <si>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</si>
  <si>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</si>
  <si>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</si>
  <si>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</si>
  <si>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</si>
  <si>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</si>
  <si>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</si>
  <si>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</si>
  <si>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</si>
  <si>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</si>
  <si>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</si>
  <si>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</si>
  <si>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</si>
  <si>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</si>
  <si>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 xml:space="preserve">Республика Адыгея (Адыгея) </t>
  </si>
  <si>
    <t xml:space="preserve">Республика Алтай </t>
  </si>
  <si>
    <t xml:space="preserve">Республика Башкортостан </t>
  </si>
  <si>
    <t xml:space="preserve">Республика Бурятия </t>
  </si>
  <si>
    <t xml:space="preserve">Республика Дагестан </t>
  </si>
  <si>
    <t xml:space="preserve">Кабардино-Балкарская Республика </t>
  </si>
  <si>
    <t xml:space="preserve">Республика Калмыкия </t>
  </si>
  <si>
    <t xml:space="preserve">Карачаево-Черкесская Республика </t>
  </si>
  <si>
    <t xml:space="preserve">Республика Карелия </t>
  </si>
  <si>
    <t xml:space="preserve">Республика Коми </t>
  </si>
  <si>
    <t xml:space="preserve">Республика Марий Эл </t>
  </si>
  <si>
    <t xml:space="preserve">Республика Мордовия </t>
  </si>
  <si>
    <t xml:space="preserve">Республика Саха (Якутия) </t>
  </si>
  <si>
    <t xml:space="preserve">Республика Северная Осетия - Алания </t>
  </si>
  <si>
    <t xml:space="preserve">Республика Татарстан (Татарстан) </t>
  </si>
  <si>
    <t xml:space="preserve">Республика Тыва </t>
  </si>
  <si>
    <t xml:space="preserve">Удмуртская Республика </t>
  </si>
  <si>
    <t xml:space="preserve">Республика Хакасия </t>
  </si>
  <si>
    <t xml:space="preserve">Чеченская Республика </t>
  </si>
  <si>
    <t xml:space="preserve">Алтайский край </t>
  </si>
  <si>
    <t xml:space="preserve">Забайкальский край </t>
  </si>
  <si>
    <t xml:space="preserve">Камчатский край </t>
  </si>
  <si>
    <t xml:space="preserve">Краснодарский край </t>
  </si>
  <si>
    <t xml:space="preserve">Красноярский край </t>
  </si>
  <si>
    <t xml:space="preserve">Пермский край </t>
  </si>
  <si>
    <t xml:space="preserve">Приморский край </t>
  </si>
  <si>
    <t xml:space="preserve">Ставропольский край </t>
  </si>
  <si>
    <t xml:space="preserve">Амурская область </t>
  </si>
  <si>
    <t xml:space="preserve">Архангельская область </t>
  </si>
  <si>
    <t xml:space="preserve">Астраханская область </t>
  </si>
  <si>
    <t xml:space="preserve">Белгородская область </t>
  </si>
  <si>
    <t xml:space="preserve">Брянская область </t>
  </si>
  <si>
    <t xml:space="preserve">Владимирская область </t>
  </si>
  <si>
    <t xml:space="preserve">Волгоградская область </t>
  </si>
  <si>
    <t xml:space="preserve">Вологодская область </t>
  </si>
  <si>
    <t xml:space="preserve">Воронежская область </t>
  </si>
  <si>
    <t xml:space="preserve">Ивановская область </t>
  </si>
  <si>
    <t xml:space="preserve">Иркутская область </t>
  </si>
  <si>
    <t xml:space="preserve">Калининградская область </t>
  </si>
  <si>
    <t xml:space="preserve">Калужская область </t>
  </si>
  <si>
    <t xml:space="preserve">Кемеровская область </t>
  </si>
  <si>
    <t xml:space="preserve">Кировская область </t>
  </si>
  <si>
    <t xml:space="preserve">Костромская область </t>
  </si>
  <si>
    <t xml:space="preserve">Курганская область </t>
  </si>
  <si>
    <t xml:space="preserve">Курская область </t>
  </si>
  <si>
    <t xml:space="preserve">Ленинградская область </t>
  </si>
  <si>
    <t xml:space="preserve">Липецкая область </t>
  </si>
  <si>
    <t xml:space="preserve">Магаданская область </t>
  </si>
  <si>
    <t xml:space="preserve">Московская область </t>
  </si>
  <si>
    <t xml:space="preserve">Мурманская область </t>
  </si>
  <si>
    <t xml:space="preserve">Нижегородская область </t>
  </si>
  <si>
    <t xml:space="preserve">Новгородская область </t>
  </si>
  <si>
    <t xml:space="preserve">Новосибирская область </t>
  </si>
  <si>
    <t xml:space="preserve">Омская область </t>
  </si>
  <si>
    <t xml:space="preserve">Оренбургская область </t>
  </si>
  <si>
    <t xml:space="preserve">Орловская область </t>
  </si>
  <si>
    <t xml:space="preserve">Пензенская область </t>
  </si>
  <si>
    <t xml:space="preserve">Псковская область </t>
  </si>
  <si>
    <t xml:space="preserve">Ростовская область </t>
  </si>
  <si>
    <t xml:space="preserve">Рязанская область </t>
  </si>
  <si>
    <t xml:space="preserve">Самарская область </t>
  </si>
  <si>
    <t xml:space="preserve">Саратовская область </t>
  </si>
  <si>
    <t xml:space="preserve">Сахалинская область </t>
  </si>
  <si>
    <t xml:space="preserve">Свердловская область </t>
  </si>
  <si>
    <t xml:space="preserve">Смоленская область </t>
  </si>
  <si>
    <t xml:space="preserve">Тамбовская область </t>
  </si>
  <si>
    <t xml:space="preserve">Тверская область </t>
  </si>
  <si>
    <t xml:space="preserve">Томская область </t>
  </si>
  <si>
    <t xml:space="preserve">Тульская область </t>
  </si>
  <si>
    <t xml:space="preserve">Тюменская область </t>
  </si>
  <si>
    <t xml:space="preserve">Ульяновская область </t>
  </si>
  <si>
    <t xml:space="preserve">Челябинская область </t>
  </si>
  <si>
    <t xml:space="preserve">Москва </t>
  </si>
  <si>
    <t>Санкт-Петербург</t>
  </si>
  <si>
    <t xml:space="preserve">Ненецкий автономный округ </t>
  </si>
  <si>
    <t xml:space="preserve">Ханты-Мансийский автономный округ - Югра </t>
  </si>
  <si>
    <t xml:space="preserve">Чукотский автономный округ </t>
  </si>
  <si>
    <t>Полное наименование субъекта РФ</t>
  </si>
  <si>
    <t>Порядковый номер субъекта РФ в соответствии с Конституцией РФ</t>
  </si>
  <si>
    <r>
      <t xml:space="preserve">Перечень софинансируемых мероприятий ФЦП
</t>
    </r>
    <r>
      <rPr>
        <b/>
        <i/>
        <sz val="10"/>
        <rFont val="Arial Cyr"/>
        <charset val="204"/>
      </rPr>
      <t>в соответствии с Постановлением Правительства Российской Федерации от 03.10.2013 № 864.</t>
    </r>
  </si>
  <si>
    <t>Наименование мероприятия</t>
  </si>
  <si>
    <t>Код пр.</t>
  </si>
  <si>
    <t>Запланиро-вано в рамках программы на 2013 г.</t>
  </si>
  <si>
    <t>за    12</t>
  </si>
  <si>
    <t>месяцев  2013 года                                     (в тыс. рублей)</t>
  </si>
  <si>
    <t>вп</t>
  </si>
  <si>
    <t>внепрограммные мероприятия</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</si>
  <si>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</si>
  <si>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Оснащение техническими средствами обучения, оборудованием и учебно-методическими материалами детских автогородков</t>
  </si>
  <si>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</si>
  <si>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</si>
  <si>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</si>
  <si>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</si>
  <si>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r>
      <t xml:space="preserve">Перечень мероприятий ФЦП
</t>
    </r>
    <r>
      <rPr>
        <b/>
        <i/>
        <sz val="10"/>
        <rFont val="Arial Cyr"/>
        <charset val="204"/>
      </rPr>
      <t>в соответствии с Постановлением Правительства Российской Федерации от 03.10.2013 № 864 (без учета софинансируемых мероприятий).
Мероприятия сгруппированы по видам расходов и направлениям.</t>
    </r>
  </si>
  <si>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</si>
  <si>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</si>
  <si>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повышение уровня технического состояния эксплуатирующихся транспортных средств, их активной и пассивной безопасности
(приложение № 4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</si>
  <si>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</si>
  <si>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</si>
  <si>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совершенствование нормативно-правового, организационного и методического обеспечения деятельности в сфере обеспечения безопасности дорожного движения
(приложение № 7 к федеральной целевой программе "Повышение безопасности дорожного движения в 2013 - 2020 годах")</t>
  </si>
  <si>
    <r>
      <t xml:space="preserve">КОД
</t>
    </r>
    <r>
      <rPr>
        <b/>
        <i/>
        <sz val="8"/>
        <rFont val="Arial Cyr"/>
        <charset val="204"/>
      </rPr>
      <t>(графа 4)</t>
    </r>
  </si>
  <si>
    <t>по креди-торской задолж-ности</t>
  </si>
  <si>
    <t>Наименование нормативно-правового акта, утвердившего программу, с учетом последней редакции</t>
  </si>
  <si>
    <t>1.     Предоставление отчетности</t>
  </si>
  <si>
    <t>2.     Заполнение формы отчета</t>
  </si>
  <si>
    <r>
      <t>Примечание:</t>
    </r>
    <r>
      <rPr>
        <i/>
        <sz val="12"/>
        <rFont val="Times New Roman"/>
        <family val="1"/>
        <charset val="204"/>
      </rPr>
      <t xml:space="preserve"> Для облегчения заполнения электронной формы отчета и уменьшения вероятности ошибок итоговые ячейки рассчитываются автоматически; часть ячеек защищена от форматирования, редактирования и ввода данных неправильного типа, например, текста вместо чисел.</t>
    </r>
  </si>
  <si>
    <r>
      <rPr>
        <b/>
        <sz val="12"/>
        <rFont val="Times New Roman"/>
        <family val="1"/>
        <charset val="204"/>
      </rPr>
      <t>2.1. </t>
    </r>
    <r>
      <rPr>
        <sz val="12"/>
        <rFont val="Times New Roman"/>
        <family val="1"/>
        <charset val="204"/>
      </rPr>
      <t> По умолчанию предоставлено 20 строк для ввода данных по мероприятиям федеральной целевой программы "Повышение безопасности дорожного движения в 2013 - 2020 годах", региональных и муниципальных программ (подпрограмм), направленных на сокращение числа лиц, погибших в результате дорожно-транспортных происшествий, и повышение уровня безопасности дорожного движения за счет средств регионального, местных бюджетов и внебюджетных источников.
Для добавления строк необходимо нажать на кнопку "Добавить строку для ввода данных по мероприятию" в верхнем левом углу формы отчета.
При добавлении строки нумерация строк в графе 1 проставляется автоматически.</t>
    </r>
  </si>
  <si>
    <r>
      <t xml:space="preserve">2.2. </t>
    </r>
    <r>
      <rPr>
        <sz val="12"/>
        <rFont val="Times New Roman"/>
        <family val="1"/>
        <charset val="204"/>
      </rPr>
      <t>В графе 2 "Код пр." указывается присваиваемый условный порядковый номер региональной программы, муниципальных программ. Перечень программ указывается во вкладке "Перечень программ".
Если в отчетном периоде осуществлялось мероприятие, направленное на сокращение числа лиц, погибших в результате дорожно-транспортных происшествий, и повышение уровня безопасности дорожного движения, однако оно отсутствует в региональной программе (муниципальных программах), данное мероприятие считается внепрограммным. При этом в графе 2 "Код пр." указывается значение "вп".</t>
    </r>
  </si>
  <si>
    <r>
      <t xml:space="preserve">2.3. </t>
    </r>
    <r>
      <rPr>
        <sz val="12"/>
        <rFont val="Times New Roman"/>
        <family val="1"/>
        <charset val="204"/>
      </rPr>
      <t>В графе 3 указывается полное наименование мероприятия в соответствии с региональной программой (муниципальными программами).
При этом должны быть отражены все мероприятия, по которым в соотвествующих программах запланировано финансирование в отчетном году, включая мероприятия, которые на момент составления отчета не начали реализовываться.</t>
    </r>
  </si>
  <si>
    <r>
      <t xml:space="preserve">2.4. </t>
    </r>
    <r>
      <rPr>
        <sz val="12"/>
        <rFont val="Times New Roman"/>
        <family val="1"/>
        <charset val="204"/>
      </rPr>
      <t>В графе 4 необходимо обязательно указать привязку мероприятия региональной программы (муниципальных программам) к мероприятиям федеральной целевой программы "Повышение безопасности дорожного движения в 2013-2020 годах". Для этого предлагается выбрать номер соответствующего мероприятия из списка. (Перечень полных наименований мероприятий ФЦП указан во вкладке "Перечень мероприятий ФЦП".
Если мероприятие не соответствует ни одному мероприятию ФЦП, то необходимо выбрать значение " - ".</t>
    </r>
  </si>
  <si>
    <r>
      <t xml:space="preserve">2.5. </t>
    </r>
    <r>
      <rPr>
        <sz val="12"/>
        <rFont val="Times New Roman"/>
        <family val="1"/>
        <charset val="204"/>
      </rPr>
      <t xml:space="preserve">В графе 5 необходимо указать источник финансирования мероприятия выбрав соответствующее обозначение из списка. Условные обозначения: РБ - региональный бюджет, МБ - местные бюджеты, ВБИ - внебюджетные источники.
</t>
    </r>
    <r>
      <rPr>
        <b/>
        <sz val="12"/>
        <rFont val="Times New Roman"/>
        <family val="1"/>
        <charset val="204"/>
      </rPr>
      <t xml:space="preserve">Внимание! В случае, если одно мероприятие имеет несколько источников финансирования, то по каждому источнику финансирования данные записываются отдельной строкой.
В графах 6-10, 13, 15, 16 данные показываются нарастающим итогом с начала года. В графах 14, 17 данные показываются за отчетный квартал.
Следует вносить полную стоимость в тысячах рублей в соответствии с первичными документами. В форме значения автоматически округляются до 1 десятичного знака.
</t>
    </r>
  </si>
  <si>
    <r>
      <t xml:space="preserve">2.7. </t>
    </r>
    <r>
      <rPr>
        <sz val="12"/>
        <rFont val="Times New Roman"/>
        <family val="1"/>
        <charset val="204"/>
      </rPr>
      <t>В графе 7 указываются объемы финансирования, предусмотренные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t>
    </r>
  </si>
  <si>
    <r>
      <t xml:space="preserve">2.9. </t>
    </r>
    <r>
      <rPr>
        <sz val="12"/>
        <rFont val="Times New Roman"/>
        <family val="1"/>
        <charset val="204"/>
      </rPr>
      <t>В графах 9 и 10 указывается стоимость контрактов (договоров) на поставку товаров, выполнение работ, оказание услуг.
При этом в графе 9 указывается сумма стоимости контрактов (договоров), заключенных в текущем году, а также полная стоимость многолетних контрактов (договоров), продолжающих действовать в текущем году.</t>
    </r>
  </si>
  <si>
    <r>
      <t xml:space="preserve">2.11. </t>
    </r>
    <r>
      <rPr>
        <sz val="12"/>
        <rFont val="Times New Roman"/>
        <family val="1"/>
        <charset val="204"/>
      </rPr>
      <t>В графах 11 и 12 указывается количество контрактов (договоров) на поставку товаров, выполнение работ, оказание услуг в рамках мероприятий региональной программы (муниципальных программ) финансируемых за счет средств бюджета субъекта РФ, местных бюджетов, а также внебюджетных источников, соответственно (нарастающим итогом с начала года).
При этом в графе 11 указывается общее количество действующих в 2013 году контрактов (договоров), в том числе действующие в 2013 году контракты, договора прошлых лет.</t>
    </r>
  </si>
  <si>
    <r>
      <t xml:space="preserve">2.13. </t>
    </r>
    <r>
      <rPr>
        <sz val="12"/>
        <rFont val="Times New Roman"/>
        <family val="1"/>
        <charset val="204"/>
      </rPr>
      <t>В графах 13 и 14 указываются кассовые расходы отчетного года по заключенным контрактам (договорам) на выполнение мероприятий региональной программы (муниципальных программ) за счет средств бюджета субъекта РФ, местных бюджетов, а также внебюджетных источников, соответственно.
В графе 13 указывается сумма кассовых расходов за 2013 год по контрактам (договорам) 2013 года и контрактам (договорам) прошлых лет, действующим в 2013 году.</t>
    </r>
  </si>
  <si>
    <r>
      <t xml:space="preserve">2.14. </t>
    </r>
    <r>
      <rPr>
        <sz val="12"/>
        <rFont val="Times New Roman"/>
        <family val="1"/>
        <charset val="204"/>
      </rPr>
      <t>В графе 14 указывается сумма кассовых расходы по контрактам (договорам) отчетного квартала 2013 года.</t>
    </r>
  </si>
  <si>
    <r>
      <t xml:space="preserve">2.15. </t>
    </r>
    <r>
      <rPr>
        <sz val="12"/>
        <rFont val="Times New Roman"/>
        <family val="1"/>
        <charset val="204"/>
      </rPr>
      <t>В графе 15 указывается сумма по кредиторской задолжности (при наличии).</t>
    </r>
  </si>
  <si>
    <r>
      <t xml:space="preserve">2.16. </t>
    </r>
    <r>
      <rPr>
        <sz val="12"/>
        <rFont val="Times New Roman"/>
        <family val="1"/>
        <charset val="204"/>
      </rPr>
      <t>В графах 16 и 17 указывается стоимость фактически оплаченных работ (этапов работ) отчетного года, выполненных в полном объеме и закрытых актами сдачи-приемки, в том числе за отчетный квартал.
В графе 16 указывается стоимость оплаченных работ и этапов работ, выполненных в полном объеме и закрытых актами сдачи-приемки с начала года.</t>
    </r>
  </si>
  <si>
    <r>
      <t xml:space="preserve">2.17. </t>
    </r>
    <r>
      <rPr>
        <sz val="12"/>
        <rFont val="Times New Roman"/>
        <family val="1"/>
        <charset val="204"/>
      </rPr>
      <t>В графе 17 указывается стоимость оплаченных работ и этапов, выполненных в полном объеме и закрытых актами сдачи-приемки за отчетный квартал.</t>
    </r>
  </si>
  <si>
    <r>
      <t xml:space="preserve">2.18. </t>
    </r>
    <r>
      <rPr>
        <sz val="12"/>
        <rFont val="Times New Roman"/>
        <family val="1"/>
        <charset val="204"/>
      </rPr>
      <t>В графах 18, 19 и 20 отражаются фактические результаты реализации мероприятия.
В графе 18 указывается количественный результат реализации мероприятия.</t>
    </r>
  </si>
  <si>
    <r>
      <t xml:space="preserve">2.19. </t>
    </r>
    <r>
      <rPr>
        <sz val="12"/>
        <rFont val="Times New Roman"/>
        <family val="1"/>
        <charset val="204"/>
      </rPr>
      <t>В графе 19 указывется единица измерения количественного показателя (например, шт., ед., м, км, п.м. и т.п.).</t>
    </r>
  </si>
  <si>
    <r>
      <t xml:space="preserve">2.20. </t>
    </r>
    <r>
      <rPr>
        <sz val="12"/>
        <rFont val="Times New Roman"/>
        <family val="1"/>
        <charset val="204"/>
      </rPr>
      <t>В графе 20 необходимо кратко описать результат реализации мероприятия, например: закуплено оборудование (наименование, кол-во), установлены знаки (кол-во), установлены дорожные ограждения (длина в пог.м),  проведена акция (наименование, кол-во) и т.д. В случае наличия промежуточного результата, необходимо указать этот результат, например: разработано техническое задание, проведен конкурс, оплачен аванс по государственному контракту, договору.</t>
    </r>
  </si>
  <si>
    <t>Должностное лицо, ответственное за составление формы</t>
  </si>
  <si>
    <r>
      <t xml:space="preserve">1.1. </t>
    </r>
    <r>
      <rPr>
        <sz val="12"/>
        <rFont val="Times New Roman"/>
        <family val="1"/>
        <charset val="204"/>
      </rPr>
      <t>Отчетные формы и информационная справка предоставляется за подписью лица, ответственного за реализацию Программы в субъекте Российской Федерации, а также исполнителя,  ответственного за подготовку отчета.</t>
    </r>
  </si>
  <si>
    <r>
      <rPr>
        <b/>
        <sz val="12"/>
        <rFont val="Times New Roman"/>
        <family val="1"/>
        <charset val="204"/>
      </rPr>
      <t>1.3.</t>
    </r>
    <r>
      <rPr>
        <sz val="12"/>
        <rFont val="Times New Roman"/>
        <family val="1"/>
        <charset val="204"/>
      </rPr>
      <t xml:space="preserve"> Подписанный отчет  на бумажном носителе направляется  в адрес ФКУ "Дирекция Программы ПБДД": 127018, Москва, 3-й проезд Марьиной Рощи, д. 40, стр. 11.
 В случае крайней необходимости возможно использование факса  8-495-627-72-06
</t>
    </r>
  </si>
  <si>
    <r>
      <t xml:space="preserve">2.6. </t>
    </r>
    <r>
      <rPr>
        <sz val="12"/>
        <rFont val="Times New Roman"/>
        <family val="1"/>
        <charset val="204"/>
      </rPr>
      <t>В графе 6 указываются плановые объемы финансирования по мероприятиям, запланированным в региональной программе (муниципальных программах) за счет средств соответствующего источника финансирования (региональный бюджет, местные бюджеты, внебюджетные источники).</t>
    </r>
  </si>
  <si>
    <r>
      <t xml:space="preserve">2.8. </t>
    </r>
    <r>
      <rPr>
        <sz val="12"/>
        <rFont val="Times New Roman"/>
        <family val="1"/>
        <charset val="204"/>
      </rPr>
      <t>В графе 8 указываются доведенные лимиты бюджетных обязательств (с учетом уточненной сводной бюджетной росписи)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
Значения графы 8 не могут превышать значения графы 7.</t>
    </r>
  </si>
  <si>
    <r>
      <t xml:space="preserve">2.10. </t>
    </r>
    <r>
      <rPr>
        <sz val="12"/>
        <rFont val="Times New Roman"/>
        <family val="1"/>
        <charset val="204"/>
      </rPr>
      <t>В графе 10 указывается сумма стоимости контрактов (договоров), заключенных в текущем году, а также той части стоимости многолетних контрактов (договоров), которая предусмотрена на текущий год.
Значения графы 10 не могут превышать значения графы 9.</t>
    </r>
  </si>
  <si>
    <r>
      <t xml:space="preserve">2.12. </t>
    </r>
    <r>
      <rPr>
        <sz val="12"/>
        <rFont val="Times New Roman"/>
        <family val="1"/>
        <charset val="204"/>
      </rPr>
      <t xml:space="preserve">В графе 12 указывается количество контрактов (договоров) 2013 года.
Значения графы 12 не могут превышать значения графы 11.
</t>
    </r>
    <r>
      <rPr>
        <b/>
        <sz val="12"/>
        <rFont val="Times New Roman"/>
        <family val="1"/>
        <charset val="204"/>
      </rPr>
      <t xml:space="preserve">Стоимость и количество заключенных контрактов (договоров) необходимо указывать вне зависимости от наличия оплаты по ним.
</t>
    </r>
  </si>
  <si>
    <t>о ходе выполнения региональных и муниципальных программ (подпрограмм) и внепрограммных мероприятий по повышению безопасности дорожного движения</t>
  </si>
  <si>
    <r>
      <rPr>
        <b/>
        <sz val="12"/>
        <rFont val="Times New Roman"/>
        <family val="1"/>
        <charset val="204"/>
      </rPr>
      <t>1.2. </t>
    </r>
    <r>
      <rPr>
        <sz val="12"/>
        <rFont val="Times New Roman"/>
        <family val="1"/>
        <charset val="204"/>
      </rPr>
      <t>Срок предоставления отчета о ходе выполнения региональных и муниципальных программ (подпрограмм) и внепрограммных мероприятий по повышению безопасности дорожного движения за 4 квартал 2013 года  - до 15 января 2014 г.</t>
    </r>
  </si>
  <si>
    <t>Рекомендации о  порядке  предоставления в ФКУ "Дирекция Программы ПБДД" квартальной отчетности о ходе выполнения региональных и муниципальных программ (подпрограмм) и внепрограммных мероприятий по повышению безопасности дорожного движения и правила ее заполнения</t>
  </si>
  <si>
    <r>
      <t xml:space="preserve">1.4. </t>
    </r>
    <r>
      <rPr>
        <sz val="12"/>
        <rFont val="Times New Roman"/>
        <family val="1"/>
        <charset val="204"/>
      </rPr>
      <t xml:space="preserve">Перед отправлением печатных форм рекомендуется предварительно направить их электронные версии для согласования и выявления возможных ошибок на электронный адрес ФКУ "Дирекция Программы ПБДД"  fcp1320@yandex.ru 
Файл с отчетом в формате Excel должен иметь название в следующем виде: XX_наименование субъекта РФ_otchet_4_kv_2013, где XX - номер субъекта РФ в соответствии с Конституцией РФ.
Перечень субъектов РФ с номерами в соответствии с Конституцией РФ приведен во вкладке "Наименования субъектов РФ"
</t>
    </r>
    <r>
      <rPr>
        <b/>
        <sz val="12"/>
        <rFont val="Times New Roman"/>
        <family val="1"/>
        <charset val="204"/>
      </rPr>
      <t>Дирекция просит направлять отчет по электронной почте только в формате Excel.</t>
    </r>
  </si>
  <si>
    <t>шт</t>
  </si>
  <si>
    <t>На территории в 2013 году установлено 6 искусственных неровностей</t>
  </si>
  <si>
    <t>-</t>
  </si>
  <si>
    <t>1. Установка пешеходного светофора                       2. Установка дорожных знаков "Пешеходный переход" на желтом фоне                                                3. Установка сигнальных осветителей пешеходного перехода                                                    4. Установка освещения</t>
  </si>
  <si>
    <t>Разработана проектно-сметная документация по объектам: устройство светофорных объектов на пересечении ул. Петрозаводская - ул. Малышева и ул. Малышева - проспект Бумажников</t>
  </si>
  <si>
    <t>объект</t>
  </si>
  <si>
    <t>В 2013 году установлен светофорный объект на пересечении улиц: Октябрьский проспект - ул. Коммунистическая</t>
  </si>
  <si>
    <t>Замена ламповых источников света на источники света светодиодные (модули), установка светофора транспортного светодиодного.</t>
  </si>
  <si>
    <t>В 2013 году переоборудовано 20 остановочных комплексов</t>
  </si>
  <si>
    <t>Установка искусственных неровностей (лежачий полицейский) на проезжей части для принудительного снижения скорости. СЫКТЫВКАР</t>
  </si>
  <si>
    <t>Составление проектно-сметной документацииперильных ограждений барьерного типа, разделяющих транспортные потоки.СЫКТЫВКАР</t>
  </si>
  <si>
    <t>Составление проектно-сметной документации, проведение работ по устройству ограждений вдоль проезжей части на аварийно-опасных участках дорог, вблизи образовательных учреждений, пешеходных переходов. СЫКТЫВКАР</t>
  </si>
  <si>
    <t xml:space="preserve">Переоборудование существующих пешеходных переходов в том числе:
пандусы, установка дорожных знаков с  использованием дополнительных светоотражающих материалов ,устройство дополнительного  освещения. СЫКТЫВКАР
</t>
  </si>
  <si>
    <t>Составление проектно-сметной документации, проведение проектных работ на установку новых светофорных объектов, с учетом развития улично-дорожной сети (ПСД), технологическое при соединение. СЫКТЫВКАР</t>
  </si>
  <si>
    <t>Устройство светофорных объектов. СЫКТЫВКАР</t>
  </si>
  <si>
    <t>Модернизация светофорных объектов (установка звуковых информаторов, пешеходных табло, замена ламп на светодиоды  на светофорных объектах). СЫКТЫВКАР</t>
  </si>
  <si>
    <t>Переоборудование  существующих остановочных комплексов (пандусы, освещение, заездные карманы, павильоны). СЫКТЫВКАР</t>
  </si>
  <si>
    <t>Во всех учреждениях проведены конкурсы "Лучший   уголок   по безопасности дорожного движения"</t>
  </si>
  <si>
    <t xml:space="preserve"> Ежегодно совместно с ГИБДД МО МВД РФ "Сосногорский" провидится муниципальный этап республиканского конкурса "Безопасное колесо". В сентябре T34 года совмесьтно с ГИБДДМО МВД РФ "Сосногорский" проведен конкурс детских рисунков "Безопасность детей на улицах города".</t>
  </si>
  <si>
    <t>Образовательные учреждения МР «Сосногорск» оснащены настенными стендами безопасных маршрутов передвижения детей в образовательные учреждения</t>
  </si>
  <si>
    <t>Во всех учреждениях (43) проводятся пофилактические занятия, беседы с детьми школьного и дошкольного возраста,родителями, охват детей составил 6921 человек.</t>
  </si>
  <si>
    <t>Приобретен беннер с указанием телефонов пожарно-спасательных подразделений по договору от 30 июля 2013 года №30/07/13 с ИП Чупрова С.А.</t>
  </si>
  <si>
    <t>Приобретены дорожные знаки по договору от 30 апреля 2013 года №30/04/2013 с ООО "Калина-97" и установлены по улице Кирова, перекресток Советская и Красноармейская, улице Советская и Комсомольская (46 знаков).Приобретены искусственные дорожные неровности по договору поставки от 19 июль 2013 года №61 с ООО Торговый Дом "Технология" (6 шт).Приобретена краска для дорожной разметки по договору от 22 мая 2013 года №01/0513/05 с ООО "ТНП Групп" и нанесен пешеходный переход возле здания школы по улице Кирова.(6 кв. м)</t>
  </si>
  <si>
    <t>Выполнены заезды к автобусным остановкоам из асфальтобетона, обрамлемы дорожным бордюрным камнем.</t>
  </si>
  <si>
    <t>Изготовлено и произведен монтаж  автобусных павильонов в количестве 5 шт.</t>
  </si>
  <si>
    <t>Установлено 137 дорожных знака и 56 дорожных стоек.</t>
  </si>
  <si>
    <t>м2</t>
  </si>
  <si>
    <t>Нанесена горизонтальная дорожная разметка: осевые линии, пешеходный переход и искусственные неровности в объеме 4 415,94м2</t>
  </si>
  <si>
    <t>шт.</t>
  </si>
  <si>
    <t>Отремонтированы и востановлены дорожные знаки, произведено нанесение горизонтальной  разметки на улично- дорожной сети пгт.Нижний Одес. Установлены искуственные дорожные неровности.</t>
  </si>
  <si>
    <t xml:space="preserve">Приобретен и установлен банер  "Номеры телефонов службы спасения" </t>
  </si>
  <si>
    <t xml:space="preserve">Программы «Повышение безопасности дорожного движения на территории муниципального образования муниципального района «Сосногорск» на 2014-2020 годы» </t>
  </si>
  <si>
    <t>Постановление администрации муниципального района "Сосногорск" №1516 от 07.11,2013</t>
  </si>
  <si>
    <t xml:space="preserve">Организация и проведение  конкурса "Лучший   уголок   по безопасности дорожного движения  в муниципальных        
общеобразовательных  
учреждениях МО МР «СОСНОГОРСК»"    </t>
  </si>
  <si>
    <t>Проведение мероприятий с детьми, по профилактике детского дорожно-транспортного травматизма и обучению безопасному участию в дорожном движении («Безопасное колесо», «Внимание – дети», акции «Безопасное лето», «Безопасность глазами детей» и другие). СОСНОГОРСК</t>
  </si>
  <si>
    <t>Оснащение образовательных учреждений МР «Сосногорск» настенными стендами безопасных маршрутов передвижения детей в образовательные учреждения. СОСНОГОРСК</t>
  </si>
  <si>
    <t xml:space="preserve">Проведение  лекций,
занятий и бесед  по
формированию у детей дошкольного и школьного возраста навыков безопасного поведения на улично-дорожной сети. СОСНОГОРСК
</t>
  </si>
  <si>
    <r>
      <rPr>
        <b/>
        <sz val="11"/>
        <rFont val="Arial Narrow"/>
        <family val="2"/>
        <charset val="204"/>
      </rPr>
      <t xml:space="preserve">МО ГП "Войвож"   </t>
    </r>
    <r>
      <rPr>
        <sz val="11"/>
        <rFont val="Arial Narrow"/>
        <family val="2"/>
        <charset val="204"/>
      </rPr>
      <t xml:space="preserve">                                          Проведение информационно-пропагандистских кампаний, использующих наиболее действенные каналы коммуникации, с целью повышения грамотности, ответственности и уровня самосознания участников дорожного движения и профилактики факторов риска, влияющих на количество и тяжесть дорожно-транспортных происшествий. СОСНОГОРСК</t>
    </r>
  </si>
  <si>
    <t>Строительство, реконструкция, техническое перевооружение нерегулируемых пешеходных переходов, в том числе непосредственно прилегающих к дошкольным образовательным учреждениям, общеобразовательным учреждениям и учреждениям дополнительного образования детей, освещением, искусственными дорожными неровностями, светофорами Т.7, системами светового оповещения, дорожными знаками с внутренним освещением и светодиодной индикацией, Г-образными опорами, дорожной разметкой, в том числе с применением штучных форм и цветных дорожных покрытий, световозвращателями и индикаторами, а также устройствами дополнительного освещения и другими элементами повышения безопасности дорожного движения (не менее 2427 переходов). СОСНОГОРСК</t>
  </si>
  <si>
    <r>
      <rPr>
        <b/>
        <sz val="11"/>
        <rFont val="Arial Narrow"/>
        <family val="2"/>
        <charset val="204"/>
      </rPr>
      <t xml:space="preserve">МО ГП "Сосногорск"   </t>
    </r>
    <r>
      <rPr>
        <sz val="11"/>
        <rFont val="Arial Narrow"/>
        <family val="2"/>
        <charset val="204"/>
      </rPr>
      <t xml:space="preserve">                                    Обустройство карманов автобусных павильонов. СОСНОГОРСК</t>
    </r>
  </si>
  <si>
    <t>Изготовление и монтаж автобусных павильонов. СОСНОГОРСК</t>
  </si>
  <si>
    <t>Организация регулирования дорожного движения: "Установка дорожных знаков". СОСНОГОРСК</t>
  </si>
  <si>
    <t>Организация регулирования дорожного движения: "Нанесение дорожной разметки". СОСНОГОРСК</t>
  </si>
  <si>
    <r>
      <rPr>
        <b/>
        <sz val="11"/>
        <rFont val="Arial Narrow"/>
        <family val="2"/>
        <charset val="204"/>
      </rPr>
      <t xml:space="preserve">МО ГП "Нижний Одес"      </t>
    </r>
    <r>
      <rPr>
        <sz val="11"/>
        <rFont val="Arial Narrow"/>
        <family val="2"/>
        <charset val="204"/>
      </rPr>
      <t xml:space="preserve">                            Строительство, реконструкция, техническое перевооружение нерегулируемых пешеходных переходов, в том числе непосредственно прилегающих к дошкольным образовательным учреждениям, общеобразовательным учреждениям и учреждениям дополнительного образования детей, освещением, искусственными дорожными неровностями, светофорами Т.7, системами светового оповещения, дорожными знаками с внутренним освещением и светодиодной индикацией, Г-образными опорами, дорожной разметкой, в том числе с применением штучных форм и цветных дорожных покрытий, световозвращателями и индикаторами, а также устройствами дополнительного освещения и другими элементами повышения безопасности дорожного движения (не менее 2427 переходов). СОСНОГОРСК</t>
    </r>
  </si>
  <si>
    <t>Проведение информационно-пропагандистских кампаний, использующих наиболее действенные каналы коммуникации, с целью повышения грамотности, ответственности и уровня самосознания участников дорожного движения и профилактики факторов риска, влияющих на количество и тяжесть дорожно-транспортных происшествий.  СОСНОГОРСК</t>
  </si>
  <si>
    <t>В рамках проведения всероссийского конкурса-фестиваля "Безопасное колесо" организовать и провести районный конкурс "Безопасное колесо", подготовить детей-победителей данного конкурса к участию в республиканском конкурсе-фестивале. СЫКТЫВДИНСКИЙ Р_Н</t>
  </si>
  <si>
    <t>Подпрограмма "Безопасность Дорожного движения в Сыктывдинском районе" долгосрочной муниципальной целевой программы "Укрепление провопорядка и общественной безопасности в Сыктывдинском районе на 2013 - 2015 гг.</t>
  </si>
  <si>
    <t>Постановление администрации муниципального образования муниципального района "Сыктывдинский" от 05.12.2012 г. № 12/3022</t>
  </si>
  <si>
    <t>"-"</t>
  </si>
  <si>
    <t>кв.м</t>
  </si>
  <si>
    <t>нанесение горизонтальной дорожной разметки на проезжей части автодорог</t>
  </si>
  <si>
    <t>замена, установка светодиодных транспортных и пешеходных светофоров</t>
  </si>
  <si>
    <t>п.м</t>
  </si>
  <si>
    <t>к-т</t>
  </si>
  <si>
    <t>изготовление опор для установки пешеходного освитителя</t>
  </si>
  <si>
    <t>Обозначение мест остановки автобуса на общественных остановочных пунктах</t>
  </si>
  <si>
    <t>долгосрочная программа «Укрепление правопорядка и общественной безопасности на территории МО ГО «Воркута» на 2011 — 2014 годы, подпрограмма "Безопасность дорожного движения в городском округе "Воркута"</t>
  </si>
  <si>
    <t>Постановление администрации городского округа «Воркута» от 10.10.2012г. № 2268</t>
  </si>
  <si>
    <t>Нанесение горизонтальной разметки на проезжей части, дорожных сооружениях и элементах оборудования  дорог МО ГО «Воркута» (ГОСТ Р 51256-99; ГОСТ 23457-86). Обозначение мест, выделенных для организованного пересечения проезжей части пешеходами. ВОРКУТА</t>
  </si>
  <si>
    <t>Модернизация АСУД и светофорных объектов (замена устаревших светофоров на светодиодные, приобретение пешеходных светофоров).  ВОРКУТА</t>
  </si>
  <si>
    <t>Обустройство наиболее опасных участков улично-дорожной сети ограждениями (приобретение пешеходных ограждений)(приобретение и установка барьерных ограждений).  ВОРКУТА</t>
  </si>
  <si>
    <t>Изготовление металлоконструкций для установки пешеходного осветителя.  ВОРКУТА</t>
  </si>
  <si>
    <t>Приобретение дорожных знаков 5.16 «Место остановки автобуса» и вертикальных стоек.  ВОРКУТА</t>
  </si>
  <si>
    <t>ведомственная целевая программа "Укрепление правопорядка и общественной безопасности на территории муниципального района "Вуктыл" раздел II «Безопасность дорожного движения на территории муниципального района «Вуктыл»» на 2013 - 2015 годы»</t>
  </si>
  <si>
    <t>постановление администрации муниципального района "Вуктыл" от 12.10.2012 № 10/1106 "Об утверждении ведомственной целевой программы "Укрепление правопорядка и общественной безопасности на территории муниципального района "Вуктыл" на 2013 -2015 годы"</t>
  </si>
  <si>
    <t>Приобретение оргтехники и оборудования. ВУКТЫЛ</t>
  </si>
  <si>
    <t>приобретение оргтехники и оборудования (приобретен фотоаппарат для фиксирования дорожно - транспортных происшествий)</t>
  </si>
  <si>
    <t>Содержание и ремонт светофоров в г. Инта и пгт. Верхняя Инта</t>
  </si>
  <si>
    <t xml:space="preserve">Содержание дорожных знаков г. Инта и пгт. Верхняя Инта.
(в том числе установка и содержание искусственных неровностей)
</t>
  </si>
  <si>
    <t>Ремонт уличного освещения г. Инта и пгт. Верхняя Инта</t>
  </si>
  <si>
    <t>Содержание (техническое обслуживание) и текущий ремонт уличного освещения г. Инта и пгт. Верхняя Инта</t>
  </si>
  <si>
    <t>ООО "Дорзнак" предъявленых выполненых работ  меньше  договора</t>
  </si>
  <si>
    <t>Муниципальная долгосрочная  целевая программа «Повышение безопасности дорожного движения в муниципальном образовании городского округа «Инта» на 2013-2015 годы»</t>
  </si>
  <si>
    <t>Постановление администрации муниципального образования городского округа "Инта"</t>
  </si>
  <si>
    <t>Приобретение и установка павильонов
(остановочных комплексов). ИНТА
в г. Инта.</t>
  </si>
  <si>
    <t>Содержание и ремонт автомобильных дорог, улиц и проездов г. Инта и пгт. Верхняя Инта. 
общего пользования местного значения находящихся в собственности  МОГО «Инта». ИНТА</t>
  </si>
  <si>
    <t>Содержание автомобильных дорог
общего пользования местного значения находящихся в собственности  МОГО «Инта», переданных из государственной  собственности Республики Коми. ИНТА</t>
  </si>
  <si>
    <t>Содержание и ремонт ливневой канализации. ИНТА</t>
  </si>
  <si>
    <t>Капитальный ремонт и ремонт автомобильных дорог общего пользования местного значения. ИНТА</t>
  </si>
  <si>
    <t>Приобретение и установка искусственных неровностей, дорожных знаков, обустройство пешеходных переходов, пешеходных ограждений. ИНТА</t>
  </si>
  <si>
    <t>Разработка проектной документации, обследование, диагностика,  технический надзор при проведении работ по капитальному ремонту, ремонту автомобильных дорог, улиц, проездов общего пользования местного значения. ИНТА</t>
  </si>
  <si>
    <t>Приобретение и установка светофоров в г. Инта и пгт. Верхняя Инта. ИНТА</t>
  </si>
  <si>
    <t>Приобретение и монтаж агитационных материалов, монтаж рекламных конструкций. ИНТА</t>
  </si>
  <si>
    <t>Приобретение и размещение автоматических средств видео фиксации нарушений правил дорожного движения. ИНТА</t>
  </si>
  <si>
    <t>Оборудование мест для парковки автомобильного транспорта. ИНТА</t>
  </si>
  <si>
    <t>Капитальный ремонт и ремонт автомобильных дорог общего пользования населенных пунктов Республике Коми. ИНТА</t>
  </si>
  <si>
    <t>Транспортные услуги, погрузочно-разгрузочные работы. ИНТА</t>
  </si>
  <si>
    <t>Проведение организационно-практических мероприятий по созданию на территории МОГО «Инта» специализированной стоянки для задержанных транспортных средств. ИНТА</t>
  </si>
  <si>
    <t>мероприятие</t>
  </si>
  <si>
    <t>Выезд на республиканские соревнования юных инспекторов движения "Безопасное колесо", победа на республиканских соревнованиях, подготовка к выезду на Российские соревнования.</t>
  </si>
  <si>
    <t>Повышение безопасности при сопровождении детей ответственными лицами к месту учебы и обратно</t>
  </si>
  <si>
    <t>Рассмотрение вопросов обеспечения безопасности дорожного движения на заседаниях районной комиссии по обеспечению безопасности дорожного движения. КОЙГОРОДОК</t>
  </si>
  <si>
    <t>Проведение ежеквартального анализа дорожно – транспортных происшествий и представление информации о состоянии аварийности Главе МР «Койгородский». КОЙГОРОДОК</t>
  </si>
  <si>
    <t>Организовать работу на базе предприятий района   платной стоянки для задержанного автотранспорта. Оформление юридической документации, оборудование ограждением, подбор лиц, осуществляющих охрану транспортных средств. КОЙГОРОДОК</t>
  </si>
  <si>
    <t>Проведение широкомасштабных акций «Внимание – дети!», «Внимание – пешеход!», «Вежливый водитель», «Зебра» и т.д. Привлечение средств массовой информации к проведению профилактических акций, направленных на укрепление дисциплины участников дорожного движения, размещение материалов по вопросам безопасности дорожного движения в средствах массовой информации. КОЙГОРОДОК</t>
  </si>
  <si>
    <t>Информирование в целях профилактики детского дорожно – транспортного травматизма и своевременной выработки совместных мероприятий о состоянии дорожных  происшествий с участием несовершеннолетних.КОЙГОРОДОК</t>
  </si>
  <si>
    <t>Проведение районных соревнований юных инспекторов движения «Безопасное колесо» и приобретение оборудования (автогородок, дорожные знаки, макеты светофоров и др.) КОЙГОРОДОК</t>
  </si>
  <si>
    <t>Приобретение современных технических средств обучения безопасности дорожного движения («уголки» по Правилам дорожного движения, тренажеры, компьютерные программы)  для образовательных учреждений в районе. КОЙГОРОДОК</t>
  </si>
  <si>
    <t>Приобретение и установка рекламных щитов (Баннеров, направленных на предупреждение опасного поведения участников дорожного движения, знаков информирующих о приближении к местам пребывания детей и подростков (ДОУ, СОШ)). КОЙГОРОДОК</t>
  </si>
  <si>
    <t>Приобретение расходных материалов для приборов измерения ГИБДД. КОЙГОРОДОК</t>
  </si>
  <si>
    <t>Приобретение и установка видеофиксаторов (видеоконтролеров) «Безопасный город». КОЙГОРОДОК</t>
  </si>
  <si>
    <t>Приобретение для лиц, сопровождающих детей к месту учебы и обратно, проблесковых сигнальных фонарей. КОЙГОРОДОК</t>
  </si>
  <si>
    <t>«Приведение в нормативное состояние автомобильных»  дорог общего пользования местного значения»</t>
  </si>
  <si>
    <t>постановление администрации МР "Прилузский" от 21.09.2011 № 1226</t>
  </si>
  <si>
    <t>«Обеспечение безопасности дорожного движения в Прилузском районе на 2012 – 2014 годы».</t>
  </si>
  <si>
    <t>постановление администрации МР "Прилузский" от 30.11.2011 № 1572</t>
  </si>
  <si>
    <t>Приведение в нормативное состояние автомобильных»  дорог общего пользования местного значения. ПРИЛУЗСКИЙ р-Н</t>
  </si>
  <si>
    <t>Обеспечение безопасности дорожного движения в Прилузском районе на 2012 – 2014 годы. ПРИЛУЗСКИЙ р-Н</t>
  </si>
  <si>
    <t>Проведение Дня памяти жертв погибших при ДТП (выпуск печтаной продукции, приобретение свечей). ПЕЧОРА</t>
  </si>
  <si>
    <t>Проведение городского конкурса среди автолюбистов посвященного "Дню автомобилиста". ПЕЧОРА</t>
  </si>
  <si>
    <t>Изготовление и установка баннеров по безопасности дорожного движения. ПЕЧОРА</t>
  </si>
  <si>
    <t>Изготовление стендов наглядной агитации "Безопасность глазами детей". ПЕЧОРА</t>
  </si>
  <si>
    <t>Проведение мероприятий: "Внимание - дети!" (май-июнь, август-сентябрь); "Внимание пешеход", "Вежливый водитель", выпуск памяток, листовок по ПДД, размещение материалов по вопросам безопасности дорожного движения в средствах массовой информации. ПЕЧОРА</t>
  </si>
  <si>
    <t>Проведение 1 этапа городского конкурса юных инспекторов движения "Безопасное колесо" среди учащихся школ Мр "Печора". ПЕЧОРА</t>
  </si>
  <si>
    <t>Участие команды МР "Печора" в 2 этапе республиканского конкурса юных инспекторов движения "Безопасное колесо". ПЕЧОРА</t>
  </si>
  <si>
    <t>Проведение городского смотра-конкурса на лучшее дошкольное образовательное учреждение МР "Печора" по профилактике детского дорожнотранспортного травматизма. ПЕЧОРА</t>
  </si>
  <si>
    <t>Проведение городского смотра-конкурса на лучшее дошкольное общеобразовательное учреждение МР "Печора" по профилактике детского дорожнотранспортного травматизма. ПЕЧОРА</t>
  </si>
  <si>
    <t>Изготовление печатной продукции с правилами безопасности дорожного движения для детей и рдителей начальных классов (открытки, закладки, расписание уроков, памятки родителям). ПЕЧОРА</t>
  </si>
  <si>
    <t>Проведение конкурсов рисунков на асфальте, на плакате посвященные Дню защиты детей на тему "Безопасность дорожного движения глазами детей". ПЕЧОРА</t>
  </si>
  <si>
    <t>Прведение конкурсов велосипедиств, рисунков, знатоков ПДД на детских оздоровительных площадках в период летних каникул. ПЕЧОРА</t>
  </si>
  <si>
    <t>Приобретение сигнальной установки "Зенит-Патруль". УДОРСКИЙ р-н</t>
  </si>
  <si>
    <t>Приобретение и установка дорожных знаков для уличной сети в населенных пунктах.  УДОРСКИЙ р-н</t>
  </si>
  <si>
    <t>возмещение части затрат юридических лиц и (или) индивидуальных предпринимтаелей, оказывающих услуги по хранению задержаных транспортных средств на специализированных стоянках</t>
  </si>
  <si>
    <t>−</t>
  </si>
  <si>
    <t>%</t>
  </si>
  <si>
    <t>0,0,</t>
  </si>
  <si>
    <t>Проведение конференций,  семи­наров,   "круглых столов"  по про­блемам   обеспечения     безопас­ности дорожного движения. УСТЬ-ВЫМСКИЙ р-н</t>
  </si>
  <si>
    <t>Проведение  широкомасштабных акций     "Внима­ние    -    дети!", "Внимание - пе­шеход!",    "Веж­ливый  води­тель", "Зебра" и т.д.  Привлече­ние редакции газеты «Вперед» к      проведению профилактичес­ких   акций, направленных     на укрепление  дис­циплины   участ­ников       дорож­ного    движения, размещение   материалов по во­просам   безопас­ности дорожного движения в сред­ствах    массовой информации. УСТЬ-ВЫМСКИЙ р-н</t>
  </si>
  <si>
    <t>Проведение районных соревнований юных   инспекто­ров  движения "Безопасное колесо"      среди учащихся школ Усть-Вымского района, а также конкурсов детских    рисунков «Светофорик», "Рисунок  на асфальте"   УСТЬ-ВЫМСКИЙ р-н</t>
  </si>
  <si>
    <r>
      <t xml:space="preserve">Информирова­ние     в     целях профилактики детского  дорож­но-транспорт­ного   травматиз­ма      и      своев­ременной   выра­ботки    совмест­ных    мероприя­тий управления образования администрации МР «Усть-Вымский», руководители     </t>
    </r>
    <r>
      <rPr>
        <sz val="11"/>
        <color rgb="FF000000"/>
        <rFont val="Arial Narrow"/>
        <family val="2"/>
        <charset val="204"/>
      </rPr>
      <t>республиканских</t>
    </r>
    <r>
      <rPr>
        <sz val="11"/>
        <color rgb="FFFF0000"/>
        <rFont val="Arial Narrow"/>
        <family val="2"/>
        <charset val="204"/>
      </rPr>
      <t xml:space="preserve"> </t>
    </r>
    <r>
      <rPr>
        <sz val="11"/>
        <rFont val="Arial Narrow"/>
        <family val="2"/>
        <charset val="204"/>
      </rPr>
      <t>учреждений здравоохранения о состоянии дорожных происшествий с участием несовершеннолетних  . УСТЬ-ВЫМСКИЙ р-н</t>
    </r>
  </si>
  <si>
    <t>Реконструкция автомобильной  дороги  общего пользования  местного  значения  находящаяся   в собственности  МО МР "Усть-Куломский". УСТЬ-КУЛОМСКИЙ р-н</t>
  </si>
  <si>
    <t>Приобретение   и установка  дорожных знаков, обустройство пешеходных переходов  УСТЬ-КУЛОМСКИЙ р-н</t>
  </si>
  <si>
    <t>Содержание  автомобильных дорог  общего пользования  местного  значения    находящиеся в  собственности  МО МР "Усть-Куломский" . УСТЬ-КУЛОМСКИЙ р-н</t>
  </si>
  <si>
    <t>Содержание  зимней автомобильной дороги  общего пользования  местного  значения     УСТЬ-КУЛОМСКИЙ р-н</t>
  </si>
  <si>
    <t>Содержание  бесхозяиновой  доргги   местного  значения . УСТЬ-КУЛОМСКИЙ р-н</t>
  </si>
  <si>
    <t>Ремонт  автомобильных дорог   общего пользования  местного значения  находящиеся в  муниципальной  собственности  МР "Усть-Куломский". УСТЬ-КУЛОМСКИЙ р-н</t>
  </si>
  <si>
    <t>Разработка  проектной  документации, обследование, диагностика, технический  надзор при  проведении  работ по реконструкции   и ремонту   автомобильных дорог  общего пользования  местного  значения     УСТЬ-КУЛОМСКИЙ р-н</t>
  </si>
  <si>
    <t>Организация и проведение районного конкурса юных инспекторов дорожного движения «безопасное колесо» с выездом победителей на республиканский конкурс. Организация и проведение районного конкурса «Внимание дети!». СЫСОЛЬСКИЙ р-н</t>
  </si>
  <si>
    <t>Оборудование пешеходными ограждениями дороги по ул.Советская (возле школы). СЫСОЛЬСКИЙ р-н</t>
  </si>
  <si>
    <t>Разработка проектно-сметной документации по установке светофорного оборудования на перекрестке ул.Советская-Мира - 50 лет ВЛКСМ. СЫСОЛЬСКИЙ р-н</t>
  </si>
  <si>
    <t>Мероприятия, направленные  на повышение эффективности функционирования системы государственного управления в области обеспечения безопасности дорожного движения. КОРТКЕРОССКИЙ р-н</t>
  </si>
  <si>
    <t>Мероприятия, направленные на предупреждение опасного поведения участников дорожного движения. КОРТКЕРОССКИЙ р-н</t>
  </si>
  <si>
    <t xml:space="preserve">Проведено 4 заседания городской комиссии по обеспечению безопасности дорожного движения </t>
  </si>
  <si>
    <t>Установлены 800 м ограждений перильного типа</t>
  </si>
  <si>
    <t xml:space="preserve">Разработана дислокация технических средств регулирования дорожного движения
</t>
  </si>
  <si>
    <t xml:space="preserve">Нанесена дорожная разметка, пешеходные переходы обустроены "искусственными неровностями" </t>
  </si>
  <si>
    <t>Знаки дорожного движения установлены</t>
  </si>
  <si>
    <t xml:space="preserve">1.1. Рассмотрение и решение вопросов обеспечения безопасности дорожного  движения на заседаниях городской комиссии по обеспечению безопасности дорожного движения УСИНСК
</t>
  </si>
  <si>
    <t xml:space="preserve">1.2. Проведение ежегодного  анализа дорожно - транспортных происшествий и предоставление информации о состоянии аварийности главе администрации МО ГО "Усинск"           
УСИНСК
</t>
  </si>
  <si>
    <t xml:space="preserve">2.1. Обеспечение  в общеобразовательных и дошкольных учреждениях обустройства авто-площадок, уголков и кабинетов по БДД с элементами мини-улиц, укомплектирование и обновление  уголков по  БДД  наглядными пособиями, методической литературой, тренажерами, компьютерными программами. УСИНСК
</t>
  </si>
  <si>
    <t xml:space="preserve">2.2. Направление учителей начальных классов на специальные курсы повышения квалификации при республиканском институте  развития образования и переподготовки кадров по обучению детей правилам поведения на улицах и дорогах. УСИНСК
</t>
  </si>
  <si>
    <t xml:space="preserve">2.3. Обеспечение обучения, подготовки и экипировки команд для участия в ежегодных городских, районных и республиканских соревнованиях "Безопасное колесо". УСИНСК
</t>
  </si>
  <si>
    <t xml:space="preserve">2.4. Обеспечение финансовой поддержки городскому клубу "Юные инспектора движения" в приобретении наглядных  пособий, форменной одежды, призов, кубков, грамот. УСИНСК
</t>
  </si>
  <si>
    <t>3.1. Обустройство боковыми перильными
ограждениями перильного типа улиц Нефтяников, 60 лет Октября, Молодежная, Строителей 
УСИНСК</t>
  </si>
  <si>
    <t xml:space="preserve">3.2. Разработка дислокации технических средств регулирования дорожного движения. УСИНСК
</t>
  </si>
  <si>
    <t>3.3. Приобретение аппаратно - программных комплексов распознавания
номеров и видеофиксации правонарушений: - стационарная автоматизированная  система управления дорожным движением на улицах города   УСИНСК
УСИНСК</t>
  </si>
  <si>
    <t xml:space="preserve">3.4. Обустройство улично-дорожной сети "искусственными неровностями", нанесение устаревшей и новой дорожной разметки. УСИНСК
</t>
  </si>
  <si>
    <t>3.5.  Реконструкция перекрестка ул. Нефтяников - ул. Комсомольская (проведение проектно-сметных работ). УСИНСК</t>
  </si>
  <si>
    <t xml:space="preserve">3.6. Изготовление и монтаж знаков дорожного движения. УСИНСК
</t>
  </si>
  <si>
    <t xml:space="preserve">3.7. Оплата штрафных санкций ГИБДД. УСИНСК
</t>
  </si>
  <si>
    <t xml:space="preserve">Поставка наборов травматологических, </t>
  </si>
  <si>
    <t>Поставка наборов реанимационных</t>
  </si>
  <si>
    <t>Поставка  щит-носилок</t>
  </si>
  <si>
    <t>Поставка транспортных аппаратов искусственной вентиляции легких</t>
  </si>
  <si>
    <t>Поставка сумок фельдшера войсковых (реанимационных укладок)</t>
  </si>
  <si>
    <t>Поставка пульсоксиметров</t>
  </si>
  <si>
    <t xml:space="preserve">накопитель </t>
  </si>
  <si>
    <t xml:space="preserve">Из 5 контрактов, заключенных в декабре 2013 г. на сумму 2 366,369 тыс. руб., по 2 контрактам произведена поставка и оплата на сумму 256,824 тыс. руб., по оставшимся 3 контрактам поставка оборудования запланирована в феврале 2014 года. </t>
  </si>
  <si>
    <t>Из 7 контрактов, заключенных в 4 квартале 2013 г. на сумму 497,485 тыс. руб, по 6 контрактам произведена поставка оборудования и оплата на сумму 295,485 тыс. руб., по оставшемуся 1 контракту поставка оборудования запланирована в январе 2014 г.</t>
  </si>
  <si>
    <t>Поставка манекенов-тренажеров</t>
  </si>
  <si>
    <t>Поставка ИМН для Школы ЦМК (для манекена)</t>
  </si>
  <si>
    <t>Поставка набора игл и набора тренировочного (для манекена)</t>
  </si>
  <si>
    <t>набор</t>
  </si>
  <si>
    <t>Поставка тренажеров для пункции костного мозга</t>
  </si>
  <si>
    <t>Поставка манекена-симулятора в положении сидя</t>
  </si>
  <si>
    <t>картриджи</t>
  </si>
  <si>
    <t>ламинатор</t>
  </si>
  <si>
    <t>комп.</t>
  </si>
  <si>
    <t xml:space="preserve">Приобретено пять комплектов гидравлического аварийно-спасательного инструмента.
</t>
  </si>
  <si>
    <t>Аукцион на право заключения гос. контракта на поставку трех пожарно-спасательных автомобилей  признан несостоявшимся, так как по окончании срока подачи заявок на участие в конкурсе не подана ни одна заявка. Согласование единственного поставщика не представилось возможным ввиду того, что предложения, направленные поставщиками, не соответствовали конкурсной документации.</t>
  </si>
  <si>
    <t xml:space="preserve">За 12 месяцев 2013 года проведены специальные операции «Трасса»,  "Нетрезвый водитель", "Лесовоз", «Пешеход, на переход!», "Внимание дети!", "Автокресло детям", "Шлем, всему голова", "Автобус", "Грузовик". </t>
  </si>
  <si>
    <t>О состоянии аварийности в Республике Коми ежемесячно информируется Глава Республики Коми: исх. №13/9-405 от 04.02.2013, №13/9-861 от 05.03.2013, №13/9-1353 от 05.04.2013, 13/9-2145 от 04.06.2013, 13/9-2544 от 03.07.2013, 13/9-3044 от 05.08.2013, 13/9-3450 от 03.09.2013, 13/9-4055 от 04.10.2013, 13/9-4631 от 05.11.2013, 13/9-5155 от 04.12.2013. 18 января 2013 года прошла Коллегия МВД по Республике Коми, на которой рассматривался вопрос состояния аварийности.</t>
  </si>
  <si>
    <t>Председательством Главы Республики Коми вопросы аварийности на территории Республики Коми обсуждались на Комиссии по обеспечению безопасности дорожного движения 03.04.2013 (Протокол №1), 28.06.2013 (Протокол №2), 18.09.2013 (Протокол №3) и 25.12.2013 (Протокол №4).</t>
  </si>
  <si>
    <t>Подразделениями ГИБДД организовано и проведено с учащимися школ 3076 бесед и в дошкольных учреждениях – 957.</t>
  </si>
  <si>
    <r>
      <t xml:space="preserve">В печатных изданиях опубликовано </t>
    </r>
    <r>
      <rPr>
        <b/>
        <sz val="11"/>
        <rFont val="Arial Narrow"/>
        <family val="2"/>
        <charset val="204"/>
      </rPr>
      <t xml:space="preserve">1362 </t>
    </r>
    <r>
      <rPr>
        <sz val="11"/>
        <rFont val="Arial Narrow"/>
        <family val="2"/>
        <charset val="204"/>
      </rPr>
      <t xml:space="preserve">материала, организовано </t>
    </r>
    <r>
      <rPr>
        <b/>
        <sz val="11"/>
        <rFont val="Arial Narrow"/>
        <family val="2"/>
        <charset val="204"/>
      </rPr>
      <t>1113</t>
    </r>
    <r>
      <rPr>
        <sz val="11"/>
        <rFont val="Arial Narrow"/>
        <family val="2"/>
        <charset val="204"/>
      </rPr>
      <t xml:space="preserve"> выступлений на радио, </t>
    </r>
    <r>
      <rPr>
        <b/>
        <sz val="11"/>
        <rFont val="Arial Narrow"/>
        <family val="2"/>
        <charset val="204"/>
      </rPr>
      <t xml:space="preserve">894 </t>
    </r>
    <r>
      <rPr>
        <sz val="11"/>
        <rFont val="Arial Narrow"/>
        <family val="2"/>
        <charset val="204"/>
      </rPr>
      <t xml:space="preserve">- на телевидении, а также размещено </t>
    </r>
    <r>
      <rPr>
        <b/>
        <sz val="11"/>
        <rFont val="Arial Narrow"/>
        <family val="2"/>
        <charset val="204"/>
      </rPr>
      <t>2382</t>
    </r>
    <r>
      <rPr>
        <sz val="11"/>
        <rFont val="Arial Narrow"/>
        <family val="2"/>
        <charset val="204"/>
      </rPr>
      <t xml:space="preserve"> информационное сообщение на электронных страницах Интернет-сайтов и информационных агентств.</t>
    </r>
  </si>
  <si>
    <r>
      <t>В печатных изданиях опубликовано</t>
    </r>
    <r>
      <rPr>
        <b/>
        <sz val="11"/>
        <rFont val="Arial Narrow"/>
        <family val="2"/>
        <charset val="204"/>
      </rPr>
      <t xml:space="preserve"> 266 </t>
    </r>
    <r>
      <rPr>
        <sz val="11"/>
        <rFont val="Arial Narrow"/>
        <family val="2"/>
        <charset val="204"/>
      </rPr>
      <t xml:space="preserve">материалов, организовано </t>
    </r>
    <r>
      <rPr>
        <b/>
        <sz val="11"/>
        <rFont val="Arial Narrow"/>
        <family val="2"/>
        <charset val="204"/>
      </rPr>
      <t xml:space="preserve">233 </t>
    </r>
    <r>
      <rPr>
        <sz val="11"/>
        <rFont val="Arial Narrow"/>
        <family val="2"/>
        <charset val="204"/>
      </rPr>
      <t xml:space="preserve">выступления на радио, </t>
    </r>
    <r>
      <rPr>
        <b/>
        <sz val="11"/>
        <rFont val="Arial Narrow"/>
        <family val="2"/>
        <charset val="204"/>
      </rPr>
      <t>169</t>
    </r>
    <r>
      <rPr>
        <sz val="11"/>
        <rFont val="Arial Narrow"/>
        <family val="2"/>
        <charset val="204"/>
      </rPr>
      <t xml:space="preserve"> - на телевидении, а также размещено </t>
    </r>
    <r>
      <rPr>
        <b/>
        <sz val="11"/>
        <rFont val="Arial Narrow"/>
        <family val="2"/>
        <charset val="204"/>
      </rPr>
      <t xml:space="preserve">290 </t>
    </r>
    <r>
      <rPr>
        <sz val="11"/>
        <rFont val="Arial Narrow"/>
        <family val="2"/>
        <charset val="204"/>
      </rPr>
      <t xml:space="preserve">информационных сообщений на электронных страницах Интернет-сайтов и информационных агентств. Организовано и проведено </t>
    </r>
    <r>
      <rPr>
        <b/>
        <sz val="11"/>
        <rFont val="Arial Narrow"/>
        <family val="2"/>
        <charset val="204"/>
      </rPr>
      <t>270</t>
    </r>
    <r>
      <rPr>
        <sz val="11"/>
        <rFont val="Arial Narrow"/>
        <family val="2"/>
        <charset val="204"/>
      </rPr>
      <t xml:space="preserve"> пропагандистских мероприятий по профилактике детского дорожно-транспортного травматизма.</t>
    </r>
  </si>
  <si>
    <r>
      <t xml:space="preserve">Организовано 217 выступлений в СМИ с участием начальников подразделений ГИБДД республики, </t>
    </r>
    <r>
      <rPr>
        <b/>
        <sz val="11"/>
        <rFont val="Arial Narrow"/>
        <family val="2"/>
        <charset val="204"/>
      </rPr>
      <t>68</t>
    </r>
    <r>
      <rPr>
        <sz val="11"/>
        <rFont val="Arial Narrow"/>
        <family val="2"/>
        <charset val="204"/>
      </rPr>
      <t xml:space="preserve"> выступлений руководства Управления ГИБДД МВД по Республике Коми, проведено 76 пресс-конференций и «круглых столов» с их участием.</t>
    </r>
  </si>
  <si>
    <t xml:space="preserve">ГИБДД: 1. Развитие системы предупреждения опасного поведения участников дорожного движения       </t>
  </si>
  <si>
    <t>ГИБДД: 1.2. Подготовка и размещение в печатных средствах массовой информации, учрежденных органами власти Республики Коми материалов на тему «предупреждение дорожно-транспортных происшествий»</t>
  </si>
  <si>
    <t>ГИБДД: 1.5. Проведение профилактических акций, направленных на укрепление дисциплины участников дорожного движения.</t>
  </si>
  <si>
    <t>ГИБДД: 2. Обеспечение безопасного участия детей в дорожном движении</t>
  </si>
  <si>
    <t>ГИБДД:  2.1. Подготовка и размещение в печатных средствах массовой информации, учрежденных органами власти Республики Коми материалов на тему профилактики детского дорожно-транспортного травматизма</t>
  </si>
  <si>
    <t>ГИБДД:  2.2. Проведение лекций, занятий и бесед по вопросам безопасности дорожного движения в школьных и дошкольных учреждениях</t>
  </si>
  <si>
    <t>ГИБДД: 5. Содействие повышению эффективности функционирования системы государственного управления в области обеспечения безопасности дорожного движения</t>
  </si>
  <si>
    <t>ГИБДД: 5.1. Проведение ежегодного анализа дорожно-транспортных происшествий и представление Правительству Республики Коми информации о состоянии аварийности</t>
  </si>
  <si>
    <t>ГИБДД: 5.2. Проведение конференций, семинаров, «Круглых столов» по проблемам безопасности дорожного движения</t>
  </si>
  <si>
    <t>ГИБДД: 5.3. Осуществление функций управления в сфере движения автомобильного транспорта и обеспечение безопасности дорожного движения, в том числе:</t>
  </si>
  <si>
    <t>ГИБДД: 5.3.1. рассмотрение вопросов обеспечения безопасности дорожного движения на республиканской комиссии по обеспечению безопасности дорожного движения</t>
  </si>
  <si>
    <t>Приобретено оборудование, позволяющее в игровой форме формировать навыки безопасного поведения на улично-дорожной сети.</t>
  </si>
  <si>
    <t xml:space="preserve">Проведены республиканские соревнования юных инспекторов движения «Безопасное колесо» среди учащихся школ Республики Коми.  </t>
  </si>
  <si>
    <t xml:space="preserve">Организовано участие команды детей от Республики Коми во всероссийских соревнованиях юных инспекторов движения «Безопасное колесо». </t>
  </si>
  <si>
    <t>Региональная программа «Повышение безопасности дорожного движения в Республике Коми (2013-2015 годы)»</t>
  </si>
  <si>
    <t>постановление Правительства Республики Коми от 29.12.2012г. № 649</t>
  </si>
  <si>
    <t>грант</t>
  </si>
  <si>
    <t xml:space="preserve">Итоги конкурса грантов на тему "Создание материалов, направленных на профилактику дорожно-транспортного травматизма" на общую сумму 600 тысяч рублей были поведены в марте 2013 года. Победителями грантового конкурса и обладателями денежных премий стали следующие средства массовой информации: МУП "Редакция газеты "Ухта"; ОАО "КРТК"; ГАУ "Редакция газеты "Выль туйод"; АУ РК "Редакция газеты "Заря"; ГАУ "Редакция газеты "Наша жизнь". 
По условиям конкурса, редакции в течение года создавали и размещали тематические материалы на протяжении всего года. Кроме того, редакции проводили круглые столы и опросы населения по данной теме.
К примеру, В Удорском районе при участии газеты «Выль туйод» в апреле т.г. был организован круглый стол «Проблемы обеспечения дорожного движения» с участием начальника отделения ГИБДД по Удорскому району, где были обозначены мероприятия, направленные на сокращение дорожно-транспортного травматизма.
</t>
  </si>
  <si>
    <t>более 1200</t>
  </si>
  <si>
    <t>публикации</t>
  </si>
  <si>
    <t xml:space="preserve">Работа ведется в рамках определенного государственного задания для средств массовой информации на 2013 год, где данная тема имеет следующее название: «Безопасность дорожного движения. Государственная политика в области обеспечения безопасности дорожного движения. Формирование законопослушного поведения  участников дорожного движения и негативного отношения к нарушениям норм и правил, действующих в сфере обеспечения безопасности дорожного движения». В данном направлении Агентство сотрудничает с Управлением ГИБДД по Республике Коми и органами ГИБДД на местах, Министерством образования Республики Коми, с Министерством здравоохранения Республики Коми, МЧС Республики Коми и др. ведомствами, подразделениями по делам несовершеннолетних, участковыми уполномоченными милиции, органами местного самоуправления, образовательными учреждениями, общественными объединениями, в т.ч. Общественной Палатой Республики Коми и др. 
Печатные и электронные СМИ, учрежденные органами исполнительной власти Республики Коми, регулярно освещают данную тематику. В пресс-релизах, информационных и аналитических материалах информируют о  сводках происшествий, профилактических акциях, тематических мероприятиях, в т.ч. о деятельности отрядов юных инспекторов движения,  напоминают о необходимости соблюдения правил дорожного движения, публикуют  обращения работников ГИБДД к населению, дают контактные номера телефонов для быстрого реагирования и др. Материалы выходят под рубриками «Происшествия», «Дорожный патруль», «Операция», «За безопасность дорожного движения», «ГИБДД информирует», «Есть проблема», «Правопорядок», «Перекресток», «Азбука безопасности» и пр. Всего за 2013 год в рамках данной темы было опубликовано более 1200 материалов, освещающих разные аспекты  данной темы. 
Материалы выходили под следующими заголовками: «Совещание по безопасности дорожного движения» («Выль туйод» от 26.02), «В Коми началась операция «Трасса» («Заря» от 17.01), «Пристегнись с матрешкой!» («Княжпогостские вести» от 18.05), «На этой неделе автоинспекторы Коми подвели итоги спецоперации «Нетрезвый водитель» («КРТК» от 04.04), «В Троицко-Печорске водители получат сто писем от юных пешеходов» (ИА «Комиинформ» от 30.05), «Ездить на велосипеде нужно правильно» («Княжпогостские вести» от 27.04), «Сотрудники столичной Госавтоинспекции наградили четырех детей за помощь полиции в раскрытии преступления по горячим следам («КРТК» от 15.05), «Дорожная безопасность в рисунках» («Заря» от 08.06), «Безопасное колесо-2013» («Княжпогостские вести», 01.10), «Внимание - дети!» («Красная Печора» от 21.09), «Водителям следует поменять резину» («Маяк Сысолы» от 08.10.), «Подведены итоги профилактического мероприятия «Пешеход и дорога!» («Ухта» от 09.10.), «Новые камеры фиксации нарушений на дорогах Сыктывкара до сих пор работают в тестовом режиме» («КРТК» от 25.12.) и др. 
Также с целью обратить внимание общественности к проблеме увеличения числа дорожно-транспортных происшествий с участием нетрезвых водителей и водителей со стажем управления транспортными средствами до двух лет, Агентством республики Коми по печати и массовым коммуникациям совместно с Дорожным Агентством Республики Коми, Управлением ГИБДД по Республике Коми, Министерством здравоохранения Республики Коми разработан медиа-план широкомасштабной социальной кампании.  Реализация мероприятий медиа-плана запланирована на период с декабря т.г. по март 2014г.
</t>
  </si>
  <si>
    <t>семинар</t>
  </si>
  <si>
    <t xml:space="preserve">22 марта т.г. был проведен обучающий семинар для сотрудников СМИ Республики Коми. На семинаре среди прочих, была рассмотрена тема «Об освещении в СМИ вопросов обеспечения безопасности дорожного движения» с участием начальника отдела пропаганды Управления ГИБДД МВД по Республике Коми Некрасова А.А. </t>
  </si>
  <si>
    <t>"круглый стол"</t>
  </si>
  <si>
    <t xml:space="preserve">Круглый стол  на тему "Роль  средств массовой информации в пропаганде безопасности дорожного движения" был организован Агентством Республики Коми по печати и массовым коммуникациям 25 сентября 2013 года. 
Участники круглого стола – представители Управления ГИБДД по Республике Коми, Дорожного Агентства Республики Коми, Администрации МО ГО «Сыктывкар», Общественной Палаты Республики Коми, главные редакторы СМИ – обсуждали роль средств массовой информации в пропаганде безопасности дорожного движения. 
Участники обсудили наиболее острые проблемы в данной области, обменялись позитивным опытом организации работы по пропаганде безопасности дорожного движения и наметили перспективные направления работы, в т.ч. необходимость кампании в СМИ по убеждению пешеходов в необходимости ношения светоотражателей, включение этого требования в ПДД; напоминание об обязанности родителей обучать детей правилам дорожного движения и быть примером детям и др.
</t>
  </si>
  <si>
    <r>
      <t xml:space="preserve">В СМИ регулярно освещаются профилактические акции, направленные на обеспечение безопасности дорожного движения и профилактику </t>
    </r>
    <r>
      <rPr>
        <sz val="11"/>
        <rFont val="Arial Narrow"/>
        <family val="2"/>
        <charset val="204"/>
      </rPr>
      <t>детского дорожно  - транспортного травматизма. Акции проводятся с активным участием представителей СМИ. Журналисты принимают участие в рейдах, организуемых Управлением ГИБДД по Республике Коми, публикуют анонсы о мероприятиях, готовят репортажи о проведенных акциях и другие материалы. Так, в Троицко-Печорском районе при участии газеты «Заря» была проведена акция, посвященная Дню защиты детей «Письмо водителю», порядка ста детских писем получили водители Троицко-Печорского района с просьбами соблюдать правила дорожного движения, не превышать скорость. В Республике Коми проводилась широкомасштабная социальная кампания «Пристегнись!», символом которой выбрана русская матрешка. В течение года,  публикации, касающиеся данной темы, выходили под следующими заголовками: «Безопасное колесо-2013»: первыми вновь стали айкинские школьники!» («Вперед» от 08.05),  «Внимание - дети!» («Выль туйод» от 18.05), «Мой ребёнок в автокресле» («Заря» от 25.05),  «Количество ДТП с участием несовершеннолетних продолжает расти» («КРТК» от 15.05), «О безопасности школьников на дорогах» («Новый Север» от 14.09), «Берегите детей от травм» («Печорское время» от 14.07), «Нет!» - жертвам на дорогах» («Печорское время» от 08.10.), «Цель Программы - безопасная дорога» («Новая жизнь» от 05.11.) и др. Всего за текущий период в СМИ, учрежденных органами исполнительной власти Республики Коми, вышло более 120 материалов, освещающих разные аспекты  данной темы.</t>
    </r>
  </si>
  <si>
    <t xml:space="preserve">Агентство РК по печати и массовым коммуникациям. 1.1 Возмещение  затрат, связанных         с реализацией       в средствах  массовой информации социального проекта "Создание  материалов, направленных на профилактику дорожно-транспортного  травматизма"  </t>
  </si>
  <si>
    <t>Агентство РК по печати и массовым коммуникациям. 1.2 Подготовка  и размещение  в печатных  средствах массовой информации, учрежденных органами власти Республики Коми, материалов на  тему "Предупреждение дорожно-транспортных происшествий"</t>
  </si>
  <si>
    <t>Агентство РК по печати и массовым коммуникациям. 1.3 Проведение обучающих семинаров для  сотрудников средств    массовой информации по теме "Освещение в средствах  массовой информации вопросов обеспечения безопасности дорожного движения"</t>
  </si>
  <si>
    <t>Агентство РК по печати и массовым коммуникациям. 1.4 Проведение "круглого стола" по теме ""Роль  средств массовой информации в пропаганде безопасности дорожного движения"</t>
  </si>
  <si>
    <t>Агентство РК по печати и массовым коммуникациям. 2.1 Подготовка  и размещение в печатных средствах массовой информации, учрежденных органами власти Республики Коми, материалов на тему профилактики детского дорожно-транспортного травматизма</t>
  </si>
  <si>
    <t>рубежа</t>
  </si>
  <si>
    <t>По результатам аукциона 17.04.2013 г. заключен государственный контракт с Коми филиалом ОАО «Ростелеком» на выполнение работ по монтажу и наладке системы автоматической фиксации нарушений правил дорожного движения на территории МО ГО «Сыктывкар». В соответствии с государственным контрактом разработан проект производственных работ. По состоянию на 31.12.2013 работы выполнены в полном объеме, а имменно:
 - залито фундаментов под опоры – 32 ;
 - изготовлено опор - 32;
 - установлено опор – 32 ;
 - проложено 33 000 метров волоконно-оптического кабеля;
Акты выполненных работ (КС-2) подписаны, оплата работ произведена.</t>
  </si>
  <si>
    <t xml:space="preserve">В связи с отсутствием подачи заявок на открытый аукцион в электронной форме на восстановление 4 пешеходных переходов на сумму 530,1 тыс. руб., аукцион признан не состоявшимся (протокол заседания комиссии 13.08.2013, 26.08.2013). Работы по устройству искусственных неровностей будут перенесены на следующий год. Неисполнение работ по котракту составило 206,4 тыс. руб..  </t>
  </si>
  <si>
    <t xml:space="preserve">заключено 6 государственных контрактов на установку недостающих знаков и табло индивидуального проектирования в количестве 499 штук на общую сумму 3 011,006 тыс. рублей.  Помимо этого, был объявлен открытый аукцион в электронной форме на установку информационных дорожных знаков на коми и русском языках в количестве 267 шт. и общей сумме 2 664,37 тыс. руб., однако в связи с отсутствием подачи заявок аукцион признан не состоявшимся. На сумму  587,34 тыс. руб. на установку дорожных знаков и информ. табло в количестве 85 шт. подготовлено дополнительное соглашение о расторжение контракта  по причине не выполнения объема работ. Работы по установке недостающих знаков и табло индивидуального проектирования будут перенесены на следующий год. </t>
  </si>
  <si>
    <t>Заключено 2 Государственных контракта на установку и замену поврежденных секций барьерного ограждения общей протяженностью 986 п. м. на общую сумму 2 533,367 тыс. руб. В связи с отсутствием подачи заявок на 3 открытых аукциона в электронной форме на установку недостающих и замену поврежденных секций барьерного ограждения протяженностью 4 740 п. м. на сумму 10 060,0 тыс. руб., аукцион признан не состоявшимся. На сумму  1 759,57 тыс. руб. на установку недостающих  и замену поврежденных секций барьерного ограждения  протяженностью 700 п.м. подготовлено дополнительное соглашение о расторжение контракта  по причине не выполнения объема работ. Работы по установке недостающих и замену поврежденных секций барьерного ограждения будут перенесены на следующий год.</t>
  </si>
  <si>
    <t>п.м.</t>
  </si>
  <si>
    <t xml:space="preserve">Заключены 3 государственных контракта на выполнение работ по обустройству горизонтальной разметки на автомобильных дорогах общего пользования регионального или межмуниципального значения протяженностью 1938 км в объеме 317435 кв.м.. Работы по нанесению горизонтальной разметки завершены. </t>
  </si>
  <si>
    <t xml:space="preserve">в настоящее время действуют 2 долгосрочных  государственных контракта (1 контракт – 2013-2014 гг., 1 – 2012-2014 гг.) на выполнение работ по специализированному содержанию технических средств организации дорожного движения на общем протяжении 585,479 км. </t>
  </si>
  <si>
    <t>км</t>
  </si>
  <si>
    <t xml:space="preserve"> По 1 объекту государственный контракт на сумму 7032,4 тыс.руб.был расторгнут, т.к. в процессе работы выявлена нецелесообразность устройства данного места отдыха по причине его местоположения в Кировской области. Подготовлено дополнительное соглашение на сумму 12,2 тыс. руб. по причине невыполнение работ в полном объеме по контракту.</t>
  </si>
  <si>
    <t>комиссии</t>
  </si>
  <si>
    <t>Проведено 4 заседания Республиканской комиссии по безопасности дорожного движения 03.04.2013 (Протокол №1),  28.06.2013 (Протокол №2), 18.09.2013 (Протокол№3), 25.12.13 (Протокол№4)  на которых рассмотрены вопросы: определения перечня мероприятий, направленных на ликвидацию мест концентрации ДТП, а также обустройство улично-дорожной сети в целом; разработки и откорректировки существующих муниципальных программ "Повышение безопасности дорожного движения"; организации работы по разработке в муниципальных общеобразовательных учреждениях паспортов дорожной безопасности; согласовывания с подразделениями Госавтоинспекции РК маршруты перевозок детей к месту учебы и обратно; определения мест остановок школьных автобусов и принятия мер по их оборудованию; принятия мер по обустройству и содержанию пешеходных переходов, установке новых и обновлению существующих дорожных знаков и информационных указателей вблизи детских дошкольных и школьных учреждений РК.  Так же рассмотрены вопросы: исполнения руководителями исполнительно-распорядительных органов МР и ГО протокольных поручений Республиканской комиссии по ОБДД; готовности дорожно-эксплуатационных предприятий к об-служиванию улично-дорожной сети, строительству автозимни-ков и ледовых переправ; обеспечения безопасности дорожного движения при перевоз-ке детей школьными автобусами, проведении мероприятий по переводу бесхозяйных автодорог в муниципальную собственность и др.</t>
  </si>
  <si>
    <t>маршрутов</t>
  </si>
  <si>
    <t xml:space="preserve">Утвержден график обследования межмуниципальных регулярных автобусных маршрутов в весенне-летний период 2013 г.в рамках которого проведены обследования регулярных межмуниципальных автобусных мартшрутов РК: февраль 2013 г.-Сыктывкар-Визинга-Койгородок, Ираель-Ижма-Усть-Цильма; апрель 2013 г. -обследования дачных автобусных маршрутов № 124, 125, 127, 129, 131. Комиссионные обследования межмуниципальных  автобусных  маршрутов проводились в соответствии с п. 4.15 Положения об обеспечении безопасности перевозок пассажиров автобусами, утвержденного приказом Министерства транспорта  Российской Федерации от 08.01.1997 № 2(зарегистрирован Минюстом России 14 мая 1997 г., регистрационный N 1302). 
В целях приведения нормативной правовой базы Министерства транспорта Российской Федерации в соответствие с законодательством Российской Федерации, Приказом Министерства транспорта  Российской Федерации от 10.04.2013 № 120 «О признании утратившими силу приказов министерства транспорта Российской Федерации» Приказ от 8 января 1997 г. N 2  признан утратившим  силу. В связи с чем, проведение комиссионных обследований межмуниципальных  автобусных  маршрутов не осуществляется.
</t>
  </si>
  <si>
    <t>Документация составлена</t>
  </si>
  <si>
    <t>Конкурс проведен</t>
  </si>
  <si>
    <t>Ремонт осуществлен</t>
  </si>
  <si>
    <t>Знаки приведены в соответствии с ГОСТом</t>
  </si>
  <si>
    <t>Установка павильонов завершена</t>
  </si>
  <si>
    <t>Ремонт осуществлен в полном объеме</t>
  </si>
  <si>
    <t>Исполнено</t>
  </si>
  <si>
    <t>исполнено</t>
  </si>
  <si>
    <t>Проектная документация разработана и составлена</t>
  </si>
  <si>
    <t>Светофоры приобретены и установлены</t>
  </si>
  <si>
    <t>Монтаж агитационных материалов, монтаж рекламных конструкций осуществлен</t>
  </si>
  <si>
    <t>автоматические средства видео фиксации нарушений правил дорожного движения приобретены</t>
  </si>
  <si>
    <t>Места для парковки автомобильного транспорта подготовлены</t>
  </si>
  <si>
    <t>Специализированная стоянка для задержанных транспортных средств установлена и осуществляет свою деятельность</t>
  </si>
  <si>
    <t>Анализ произведен</t>
  </si>
  <si>
    <t>Рассмотрение вопросов обеспечения безопасности дорожного движения на заседаниях районной комиссии по обеспечению безопасности дорожного движения происходит на постоянном контроле</t>
  </si>
  <si>
    <t>Платная стоянка осуществляет свою деятельность в полном объеме</t>
  </si>
  <si>
    <t>Работа проведена в полном объеме</t>
  </si>
  <si>
    <t>Информирования происходит на постоянной основе</t>
  </si>
  <si>
    <t>Приобретение осуществлено</t>
  </si>
  <si>
    <t>Работа произведена в полном объеме</t>
  </si>
  <si>
    <t>День памати проведен</t>
  </si>
  <si>
    <t>Городской конкурс проведен</t>
  </si>
  <si>
    <t>Установка баннера осуществлена</t>
  </si>
  <si>
    <t>Стенды изготовлены и размещены</t>
  </si>
  <si>
    <t>Мероприятия проведены</t>
  </si>
  <si>
    <t>1 этап успешно проведен</t>
  </si>
  <si>
    <t>2 этап успешно проведен</t>
  </si>
  <si>
    <t>Печатная продукция изготовлена</t>
  </si>
  <si>
    <t>Установка приобретена</t>
  </si>
  <si>
    <t>Дорожные знаки установлены</t>
  </si>
  <si>
    <t>Работа проведена в полном объеме, возмещение части затрат осуществлено</t>
  </si>
  <si>
    <t>Конференции и семинары проведены</t>
  </si>
  <si>
    <t>акции проведены в полном объеме</t>
  </si>
  <si>
    <t>работа ведется на постоянной основе</t>
  </si>
  <si>
    <t>Соревнования проведены</t>
  </si>
  <si>
    <t>Реконструкция заданного участка проведена</t>
  </si>
  <si>
    <t>Пешеходные ограждения установлены</t>
  </si>
  <si>
    <t>Проектно-сметная документация разработана</t>
  </si>
  <si>
    <t>работа проведена в полном объеме</t>
  </si>
  <si>
    <t>Мероприятия проводятся на постоянной основе</t>
  </si>
  <si>
    <t>Курсы повышения квалификации пройдены</t>
  </si>
  <si>
    <t>Обеспечение проведено в полном объеме</t>
  </si>
  <si>
    <t>Комплексы приобретены.</t>
  </si>
  <si>
    <t>Реконструкция произведена</t>
  </si>
  <si>
    <t>Контракты подписаны,работа ведется по запланированному графику</t>
  </si>
  <si>
    <t>поставка запланирована в январе 2014 года</t>
  </si>
  <si>
    <t>Поставка осуществлена</t>
  </si>
  <si>
    <t xml:space="preserve"> Осуществлены функции управления в сфере движения автомобильного транспорта</t>
  </si>
  <si>
    <t>ремонт осуществляется на постоянной основе</t>
  </si>
  <si>
    <t>0</t>
  </si>
  <si>
    <t>установка пешеходных и барьерных ограждений</t>
  </si>
  <si>
    <t>комплектов</t>
  </si>
  <si>
    <t xml:space="preserve">Приобретено оборудование ( форма юных инспектоов ДД 12 комп., комплекты для безопастной езды 8 комп., шлемы 9 шт., ноутбук 1 шт. с флэш-картами 4 шт.) для проведения республиканских соревнований юных инспекторов движения «Безопасное колесо» среди учащихся школ Республики Коми. 
</t>
  </si>
  <si>
    <t>соревнование</t>
  </si>
  <si>
    <t>команда</t>
  </si>
  <si>
    <t>МИН. ОБРАЗОВАНИЯ: 2.3 Оснащение образовательных учреждений Республики Коми оборудованием, позволяющим в игровой форме формировать навыки безопасного поведения на улично-дорожной сети</t>
  </si>
  <si>
    <t>МИН. ОБРАЗОВАНИЯ: 2.4 Приобретение оборудования для проведения республиканских соревнований юных инспекторов движения «Безопасное колесо» среди учащихся школ Республики Коми</t>
  </si>
  <si>
    <t>МИН. ОБРАЗОВАНИЯ: 2.5 Проведение республиканских соревнований юных инспекторов движения «Безопасное колесо» среди учащихся школ Республики Коми</t>
  </si>
  <si>
    <t>МИН. ОБРАЗОВАНИЯ: 2.6 Организация участия команды детей от Республики Коми во всероссийских соревнованиях юных инспекторов движения «Безопасное колесо»</t>
  </si>
  <si>
    <t>наборов</t>
  </si>
  <si>
    <t>набора</t>
  </si>
  <si>
    <t>МИНЗДРАВ: 4.4 Приобретение для медицинских госучреждений РК медицинского оборудования и изделий медицинского назначения для оснащения служб, учавствующих в ликвидации последствий ДТП</t>
  </si>
  <si>
    <t>МИНЗДРАВ: 4.3 Приобретение средств имитации пострадавших людей для обучения сотрудников служб, участвующих в ликвидации последствий ДТП, навыкам оказания первой помощи</t>
  </si>
  <si>
    <t xml:space="preserve">Комитет по обеспечению мероприятий гражданской защиты: 4.6 Приобретение современных образцов спасательной техники  </t>
  </si>
  <si>
    <t xml:space="preserve">Комитет по обеспечению мероприятий гражданской защиты:  4.7 Приобретение современного       
аварийно - спасательного инструмента и оборудования </t>
  </si>
  <si>
    <t xml:space="preserve">Дорожное агенство Республики Коми: 1.6 Создание и развитие автоматизированных систем фиксации нарушений Правил дорожного движения </t>
  </si>
  <si>
    <t>Дорожное агенство Республики Коми: 3.1Обеспечение обустройства и содержания технических средств организации дорожного движения на автомобильных дорогах регионального или межмуниципального значения Республики Коми, в т.ч:</t>
  </si>
  <si>
    <t xml:space="preserve">Дорожное агенство Республики Коми: 3.1.1 Поддержание технических средств организации дорожного движения </t>
  </si>
  <si>
    <t xml:space="preserve">Дорожное агенство Республики Коми: 3.1.2 Обустройство горизонтальной    и вертикальной  разметки </t>
  </si>
  <si>
    <t xml:space="preserve">Дорожное агенство Республики Коми: 3.1.3 Устройство и восстановление барьерного  ограждения   </t>
  </si>
  <si>
    <t xml:space="preserve">Дорожное агенство Республики Коми: 3.1.4 Установка  дорожных знаков и информационных табло, в том  числе о   едином   номере "112"  и  телефонах экстренных  оперативных служб  </t>
  </si>
  <si>
    <t>Дорожное агенство Республики Коми: 3.1.5 Вырубка деревьев  и кустарника в полосе отвода автомобильных дорог</t>
  </si>
  <si>
    <t>Мероприятие зхапланировано на 2014 год</t>
  </si>
  <si>
    <t xml:space="preserve">Дорожное агенство Республики Коми: 3.1.6 Устройство искусственных неровностей </t>
  </si>
  <si>
    <t xml:space="preserve">Дорожное агенство Республики Коми: 3.2 Содействие развитию обустройства автомобильных дорог регионального или межмуниципального значения Республики Коми , в т.ч.:    </t>
  </si>
  <si>
    <t xml:space="preserve">Дорожное агенство Республики Коми: 3.2.1 Капитальный ремонт, ремонт существующих мест   отдыха    на автомобильных дорогах      общего пользования регионального   или межмуниципального значения Республики Коми </t>
  </si>
  <si>
    <t xml:space="preserve">Дорожное агенство Республики Коми: 3.2.2 Устройство    новых мест   отдыха    на автомобильных дорогах      общего пользования регионального   или межмуниципального значения Республики Коми </t>
  </si>
  <si>
    <t>Дорожное агенство Республики Коми: 5.3 Осуществление функций управления в сфере движения автомобильного транспорта и обеспечение безопасности дорожного движения, в том числе:</t>
  </si>
  <si>
    <t xml:space="preserve">Дорожное агенство Республики Коми: 5.3.1 Рассмотрение вопросов обеспечения безопасности дорожного  движения на  республиканской комиссии по обеспечению безопасности дорожного движения </t>
  </si>
  <si>
    <t xml:space="preserve">Дорожное агенство Республики Коми: 5.3.2 Проведение  комиссионных обследований межмуниципальных  автобусных  маршрутов   </t>
  </si>
  <si>
    <t>Повышение безопасности дорожного движения на территории МО ГО "Сыктывкар" на 2013-2015годы"</t>
  </si>
  <si>
    <t>Постановление администрации МО ГО "Сыктывкар" от 15.10.2012г. №103948</t>
  </si>
  <si>
    <t>Повышение безопасности дорожного движения на территории МО МР "Сосногорск" на 2013-2020 годы"</t>
  </si>
  <si>
    <t>Постановление администрации МО ГО "Сосногорск" от 29.12.2012г. №1302</t>
  </si>
  <si>
    <t>Повышение безопасности дорожного движения на территории МО ГО "Усинск" на 2013-2015годы"</t>
  </si>
  <si>
    <t>Постановление администрации МО ГО "Усинск" от 21.12.2012г. №2289</t>
  </si>
  <si>
    <t>"Обеспечение правопорядка и профиликтики правонарушений на  2012-2014годы"</t>
  </si>
  <si>
    <t>Постановление администрации МО МР "Койгородский" от 14.10.2011г. №38/10</t>
  </si>
  <si>
    <t>Руководитель Дорожного агентства Республики Коми</t>
  </si>
  <si>
    <t>Э. В. Слабиков</t>
  </si>
  <si>
    <t>Д. В. Гордейчук</t>
  </si>
  <si>
    <t>office@dorkomi.ru</t>
  </si>
  <si>
    <t>комплекс мер</t>
  </si>
  <si>
    <t>конкур</t>
  </si>
</sst>
</file>

<file path=xl/styles.xml><?xml version="1.0" encoding="utf-8"?>
<styleSheet xmlns="http://schemas.openxmlformats.org/spreadsheetml/2006/main">
  <numFmts count="4">
    <numFmt numFmtId="43" formatCode="_-* #,##0.00_р_._-;\-* #,##0.00_р_._-;_-* &quot;-&quot;??_р_._-;_-@_-"/>
    <numFmt numFmtId="164" formatCode="0.0"/>
    <numFmt numFmtId="165" formatCode="#,##0.0"/>
    <numFmt numFmtId="166" formatCode="#,##0.000"/>
  </numFmts>
  <fonts count="54">
    <font>
      <sz val="10"/>
      <name val="Arial Cyr"/>
      <charset val="204"/>
    </font>
    <font>
      <sz val="10"/>
      <name val="Arial Cyr"/>
      <charset val="204"/>
    </font>
    <font>
      <sz val="11"/>
      <name val="Arial"/>
      <family val="2"/>
      <charset val="204"/>
    </font>
    <font>
      <sz val="11"/>
      <name val="Arial"/>
      <family val="2"/>
      <charset val="204"/>
    </font>
    <font>
      <sz val="10"/>
      <name val="Arial"/>
      <family val="2"/>
      <charset val="204"/>
    </font>
    <font>
      <sz val="10"/>
      <name val="Arial"/>
      <family val="2"/>
      <charset val="204"/>
    </font>
    <font>
      <b/>
      <i/>
      <sz val="24"/>
      <name val="Arial Cyr"/>
      <charset val="204"/>
    </font>
    <font>
      <sz val="8"/>
      <name val="Arial Cyr"/>
      <charset val="204"/>
    </font>
    <font>
      <i/>
      <u/>
      <sz val="10"/>
      <name val="Arial Cyr"/>
      <charset val="204"/>
    </font>
    <font>
      <b/>
      <sz val="10"/>
      <color indexed="18"/>
      <name val="Arial"/>
      <family val="2"/>
      <charset val="204"/>
    </font>
    <font>
      <b/>
      <i/>
      <sz val="12"/>
      <name val="Arial Cyr"/>
      <charset val="204"/>
    </font>
    <font>
      <b/>
      <sz val="10"/>
      <name val="Arial"/>
      <family val="2"/>
      <charset val="204"/>
    </font>
    <font>
      <sz val="10"/>
      <name val="Arial Narrow"/>
      <family val="2"/>
      <charset val="204"/>
    </font>
    <font>
      <b/>
      <i/>
      <sz val="16"/>
      <name val="Arial Narrow"/>
      <family val="2"/>
      <charset val="204"/>
    </font>
    <font>
      <b/>
      <i/>
      <sz val="8"/>
      <name val="Arial Narrow"/>
      <family val="2"/>
      <charset val="204"/>
    </font>
    <font>
      <b/>
      <i/>
      <sz val="14"/>
      <name val="Arial Narrow"/>
      <family val="2"/>
      <charset val="204"/>
    </font>
    <font>
      <b/>
      <i/>
      <sz val="12"/>
      <name val="Arial Narrow"/>
      <family val="2"/>
      <charset val="204"/>
    </font>
    <font>
      <b/>
      <sz val="12"/>
      <name val="Arial Narrow"/>
      <family val="2"/>
      <charset val="204"/>
    </font>
    <font>
      <i/>
      <sz val="10"/>
      <name val="Arial Narrow"/>
      <family val="2"/>
      <charset val="204"/>
    </font>
    <font>
      <i/>
      <sz val="12"/>
      <name val="Arial Narrow"/>
      <family val="2"/>
      <charset val="204"/>
    </font>
    <font>
      <i/>
      <sz val="14"/>
      <name val="Arial Narrow"/>
      <family val="2"/>
      <charset val="204"/>
    </font>
    <font>
      <sz val="8"/>
      <name val="Arial Narrow"/>
      <family val="2"/>
      <charset val="204"/>
    </font>
    <font>
      <b/>
      <sz val="11"/>
      <name val="Arial Narrow"/>
      <family val="2"/>
      <charset val="204"/>
    </font>
    <font>
      <sz val="11"/>
      <name val="Arial Narrow"/>
      <family val="2"/>
      <charset val="204"/>
    </font>
    <font>
      <sz val="14"/>
      <name val="Arial Cyr"/>
      <charset val="204"/>
    </font>
    <font>
      <sz val="14"/>
      <name val="Arial Narrow"/>
      <family val="2"/>
      <charset val="204"/>
    </font>
    <font>
      <b/>
      <i/>
      <sz val="16"/>
      <color indexed="12"/>
      <name val="Arial Narrow"/>
      <family val="2"/>
      <charset val="204"/>
    </font>
    <font>
      <b/>
      <sz val="8"/>
      <color indexed="9"/>
      <name val="Arial Narrow"/>
      <family val="2"/>
      <charset val="204"/>
    </font>
    <font>
      <sz val="11"/>
      <name val="Calibri"/>
      <family val="2"/>
      <charset val="204"/>
    </font>
    <font>
      <sz val="10"/>
      <color indexed="9"/>
      <name val="Arial Cyr"/>
      <charset val="204"/>
    </font>
    <font>
      <sz val="10"/>
      <color indexed="8"/>
      <name val="Arial Narrow"/>
      <family val="2"/>
      <charset val="204"/>
    </font>
    <font>
      <b/>
      <sz val="11"/>
      <color theme="0"/>
      <name val="Arial Narrow"/>
      <family val="2"/>
      <charset val="204"/>
    </font>
    <font>
      <b/>
      <i/>
      <sz val="8"/>
      <name val="Arial Cyr"/>
      <charset val="204"/>
    </font>
    <font>
      <sz val="8"/>
      <name val="Arial"/>
      <family val="2"/>
      <charset val="204"/>
    </font>
    <font>
      <sz val="11"/>
      <color theme="0"/>
      <name val="Arial Narrow"/>
      <family val="2"/>
      <charset val="204"/>
    </font>
    <font>
      <sz val="10"/>
      <name val="Arial Cyr"/>
    </font>
    <font>
      <sz val="10"/>
      <name val="Tahoma"/>
      <family val="2"/>
    </font>
    <font>
      <b/>
      <sz val="10"/>
      <name val="Tahoma"/>
      <family val="2"/>
    </font>
    <font>
      <b/>
      <i/>
      <sz val="10"/>
      <name val="Arial Cyr"/>
      <charset val="204"/>
    </font>
    <font>
      <b/>
      <sz val="14"/>
      <color indexed="60"/>
      <name val="Tahoma"/>
      <family val="2"/>
      <charset val="204"/>
    </font>
    <font>
      <b/>
      <sz val="12"/>
      <name val="Times New Roman"/>
      <family val="1"/>
      <charset val="204"/>
    </font>
    <font>
      <sz val="12"/>
      <name val="Times New Roman"/>
      <family val="1"/>
      <charset val="204"/>
    </font>
    <font>
      <b/>
      <i/>
      <sz val="12"/>
      <name val="Times New Roman"/>
      <family val="1"/>
      <charset val="204"/>
    </font>
    <font>
      <i/>
      <sz val="12"/>
      <name val="Times New Roman"/>
      <family val="1"/>
      <charset val="204"/>
    </font>
    <font>
      <sz val="11"/>
      <color rgb="FF000000"/>
      <name val="Arial Narrow"/>
      <family val="2"/>
      <charset val="204"/>
    </font>
    <font>
      <sz val="11"/>
      <color rgb="FFFF0000"/>
      <name val="Arial Narrow"/>
      <family val="2"/>
      <charset val="204"/>
    </font>
    <font>
      <b/>
      <sz val="11"/>
      <name val="Times New Roman"/>
      <family val="1"/>
      <charset val="204"/>
    </font>
    <font>
      <sz val="11"/>
      <name val="Times New Roman"/>
      <family val="1"/>
      <charset val="204"/>
    </font>
    <font>
      <b/>
      <sz val="11"/>
      <color theme="1"/>
      <name val="Arial Narrow"/>
      <family val="2"/>
      <charset val="204"/>
    </font>
    <font>
      <sz val="11"/>
      <color theme="1"/>
      <name val="Arial Narrow"/>
      <family val="2"/>
      <charset val="204"/>
    </font>
    <font>
      <sz val="10"/>
      <name val="Times New Roman"/>
      <family val="1"/>
      <charset val="204"/>
    </font>
    <font>
      <sz val="7"/>
      <name val="Arial Narrow"/>
      <family val="2"/>
      <charset val="204"/>
    </font>
    <font>
      <sz val="10"/>
      <color theme="1"/>
      <name val="Arial Narrow"/>
      <family val="2"/>
      <charset val="204"/>
    </font>
    <font>
      <u/>
      <sz val="10"/>
      <color theme="10"/>
      <name val="Arial Cyr"/>
      <charset val="204"/>
    </font>
  </fonts>
  <fills count="16">
    <fill>
      <patternFill patternType="none"/>
    </fill>
    <fill>
      <patternFill patternType="gray125"/>
    </fill>
    <fill>
      <patternFill patternType="solid">
        <fgColor indexed="44"/>
        <bgColor indexed="64"/>
      </patternFill>
    </fill>
    <fill>
      <patternFill patternType="solid">
        <fgColor indexed="65"/>
        <bgColor indexed="31"/>
      </patternFill>
    </fill>
    <fill>
      <patternFill patternType="solid">
        <fgColor indexed="10"/>
        <bgColor indexed="64"/>
      </patternFill>
    </fill>
    <fill>
      <patternFill patternType="solid">
        <fgColor indexed="9"/>
        <bgColor indexed="64"/>
      </patternFill>
    </fill>
    <fill>
      <patternFill patternType="solid">
        <fgColor indexed="51"/>
        <bgColor indexed="64"/>
      </patternFill>
    </fill>
    <fill>
      <patternFill patternType="solid">
        <fgColor indexed="47"/>
        <bgColor indexed="64"/>
      </patternFill>
    </fill>
    <fill>
      <patternFill patternType="solid">
        <fgColor indexed="52"/>
        <bgColor indexed="64"/>
      </patternFill>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11"/>
        <bgColor indexed="64"/>
      </patternFill>
    </fill>
    <fill>
      <patternFill patternType="solid">
        <fgColor indexed="24"/>
        <bgColor indexed="64"/>
      </patternFill>
    </fill>
    <fill>
      <patternFill patternType="solid">
        <fgColor theme="4" tint="0.59999389629810485"/>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hair">
        <color indexed="64"/>
      </left>
      <right style="hair">
        <color indexed="64"/>
      </right>
      <top/>
      <bottom style="double">
        <color indexed="64"/>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double">
        <color indexed="64"/>
      </right>
      <top/>
      <bottom/>
      <diagonal/>
    </border>
    <border>
      <left style="hair">
        <color indexed="64"/>
      </left>
      <right style="double">
        <color indexed="64"/>
      </right>
      <top/>
      <bottom style="double">
        <color indexed="64"/>
      </bottom>
      <diagonal/>
    </border>
    <border>
      <left style="medium">
        <color indexed="8"/>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8"/>
      </left>
      <right style="medium">
        <color indexed="64"/>
      </right>
      <top/>
      <bottom style="medium">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hair">
        <color indexed="64"/>
      </left>
      <right/>
      <top style="hair">
        <color indexed="64"/>
      </top>
      <bottom/>
      <diagonal/>
    </border>
    <border>
      <left style="double">
        <color indexed="64"/>
      </left>
      <right style="hair">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diagonal/>
    </border>
    <border>
      <left/>
      <right style="double">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8"/>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hair">
        <color indexed="64"/>
      </top>
      <bottom/>
      <diagonal/>
    </border>
    <border>
      <left style="hair">
        <color indexed="64"/>
      </left>
      <right style="medium">
        <color indexed="64"/>
      </right>
      <top/>
      <bottom style="hair">
        <color indexed="64"/>
      </bottom>
      <diagonal/>
    </border>
    <border>
      <left/>
      <right/>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right style="medium">
        <color indexed="64"/>
      </right>
      <top/>
      <bottom style="medium">
        <color indexed="64"/>
      </bottom>
      <diagonal/>
    </border>
    <border>
      <left/>
      <right style="medium">
        <color indexed="8"/>
      </right>
      <top/>
      <bottom style="medium">
        <color indexed="64"/>
      </bottom>
      <diagonal/>
    </border>
    <border>
      <left/>
      <right style="medium">
        <color indexed="64"/>
      </right>
      <top/>
      <bottom style="medium">
        <color indexed="8"/>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22"/>
      </bottom>
      <diagonal/>
    </border>
    <border>
      <left style="thin">
        <color indexed="64"/>
      </left>
      <right/>
      <top style="thin">
        <color indexed="22"/>
      </top>
      <bottom style="thin">
        <color indexed="22"/>
      </bottom>
      <diagonal/>
    </border>
    <border>
      <left style="thin">
        <color indexed="64"/>
      </left>
      <right style="thin">
        <color indexed="23"/>
      </right>
      <top style="thin">
        <color indexed="22"/>
      </top>
      <bottom style="thin">
        <color indexed="64"/>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medium">
        <color indexed="64"/>
      </top>
      <bottom style="thin">
        <color indexed="22"/>
      </bottom>
      <diagonal/>
    </border>
    <border>
      <left style="thin">
        <color indexed="23"/>
      </left>
      <right style="thin">
        <color indexed="23"/>
      </right>
      <top style="thin">
        <color indexed="22"/>
      </top>
      <bottom style="thin">
        <color indexed="22"/>
      </bottom>
      <diagonal/>
    </border>
    <border>
      <left style="thin">
        <color indexed="23"/>
      </left>
      <right style="thin">
        <color indexed="23"/>
      </right>
      <top style="thin">
        <color indexed="22"/>
      </top>
      <bottom/>
      <diagonal/>
    </border>
    <border>
      <left style="thin">
        <color indexed="23"/>
      </left>
      <right style="thin">
        <color indexed="23"/>
      </right>
      <top/>
      <bottom style="thin">
        <color indexed="22"/>
      </bottom>
      <diagonal/>
    </border>
    <border>
      <left style="thin">
        <color indexed="23"/>
      </left>
      <right style="thin">
        <color indexed="23"/>
      </right>
      <top style="thin">
        <color indexed="22"/>
      </top>
      <bottom style="thin">
        <color indexed="64"/>
      </bottom>
      <diagonal/>
    </border>
    <border>
      <left/>
      <right/>
      <top style="thin">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top style="thin">
        <color indexed="23"/>
      </top>
      <bottom/>
      <diagonal/>
    </border>
    <border>
      <left/>
      <right style="thin">
        <color indexed="64"/>
      </right>
      <top style="thin">
        <color indexed="23"/>
      </top>
      <bottom/>
      <diagonal/>
    </border>
    <border>
      <left style="thin">
        <color indexed="64"/>
      </left>
      <right style="thin">
        <color indexed="23"/>
      </right>
      <top style="thin">
        <color indexed="23"/>
      </top>
      <bottom style="thin">
        <color indexed="23"/>
      </bottom>
      <diagonal/>
    </border>
    <border>
      <left style="hair">
        <color indexed="64"/>
      </left>
      <right style="thin">
        <color indexed="64"/>
      </right>
      <top style="hair">
        <color indexed="64"/>
      </top>
      <bottom style="hair">
        <color indexed="64"/>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diagonal/>
    </border>
    <border>
      <left/>
      <right style="thin">
        <color indexed="64"/>
      </right>
      <top/>
      <bottom style="thin">
        <color indexed="64"/>
      </bottom>
      <diagonal/>
    </border>
    <border>
      <left/>
      <right style="hair">
        <color indexed="64"/>
      </right>
      <top/>
      <bottom style="thin">
        <color indexed="64"/>
      </bottom>
      <diagonal/>
    </border>
    <border>
      <left/>
      <right/>
      <top style="hair">
        <color indexed="64"/>
      </top>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0" fontId="53" fillId="0" borderId="0" applyNumberFormat="0" applyFill="0" applyBorder="0" applyAlignment="0" applyProtection="0">
      <alignment vertical="top"/>
      <protection locked="0"/>
    </xf>
  </cellStyleXfs>
  <cellXfs count="448">
    <xf numFmtId="0" fontId="0" fillId="0" borderId="0" xfId="0"/>
    <xf numFmtId="0" fontId="0" fillId="0" borderId="0" xfId="0" applyProtection="1">
      <protection locked="0"/>
    </xf>
    <xf numFmtId="49" fontId="3" fillId="0" borderId="0" xfId="0" applyNumberFormat="1" applyFont="1" applyAlignment="1" applyProtection="1">
      <alignment horizontal="center" vertical="center"/>
      <protection locked="0"/>
    </xf>
    <xf numFmtId="49" fontId="3" fillId="0" borderId="0" xfId="0" applyNumberFormat="1" applyFont="1"/>
    <xf numFmtId="0" fontId="0" fillId="0" borderId="0" xfId="0" applyProtection="1"/>
    <xf numFmtId="0" fontId="4" fillId="0" borderId="0" xfId="0" applyFont="1" applyAlignment="1" applyProtection="1">
      <alignment vertical="center" wrapText="1"/>
      <protection locked="0"/>
    </xf>
    <xf numFmtId="0" fontId="4" fillId="0" borderId="0" xfId="0" applyFont="1" applyProtection="1">
      <protection locked="0"/>
    </xf>
    <xf numFmtId="0" fontId="0" fillId="0" borderId="0" xfId="0" applyFill="1" applyBorder="1"/>
    <xf numFmtId="0" fontId="0" fillId="0" borderId="0" xfId="0" applyAlignment="1" applyProtection="1">
      <alignment horizontal="center"/>
      <protection locked="0"/>
    </xf>
    <xf numFmtId="49" fontId="3" fillId="0" borderId="0" xfId="0" applyNumberFormat="1" applyFont="1" applyAlignment="1" applyProtection="1">
      <alignment horizontal="center" vertical="center"/>
    </xf>
    <xf numFmtId="0" fontId="4" fillId="0" borderId="0" xfId="0" applyFont="1" applyAlignment="1" applyProtection="1">
      <alignment vertical="center" wrapText="1"/>
    </xf>
    <xf numFmtId="0" fontId="4" fillId="0" borderId="0" xfId="0" applyFont="1" applyProtection="1"/>
    <xf numFmtId="49" fontId="3" fillId="0" borderId="0" xfId="0" applyNumberFormat="1" applyFont="1" applyBorder="1" applyAlignment="1" applyProtection="1">
      <alignment horizontal="center" vertical="center"/>
    </xf>
    <xf numFmtId="0" fontId="4" fillId="0" borderId="0" xfId="0" applyFont="1" applyBorder="1" applyAlignment="1" applyProtection="1">
      <alignment vertical="center" wrapText="1"/>
    </xf>
    <xf numFmtId="0" fontId="5"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5" fillId="0" borderId="0" xfId="0" applyFont="1" applyFill="1" applyBorder="1" applyProtection="1"/>
    <xf numFmtId="49" fontId="3" fillId="0" borderId="0" xfId="0" applyNumberFormat="1" applyFont="1" applyProtection="1"/>
    <xf numFmtId="0" fontId="0" fillId="0" borderId="0" xfId="0" applyFill="1" applyBorder="1" applyProtection="1"/>
    <xf numFmtId="0" fontId="12" fillId="0" borderId="0" xfId="0" applyFont="1" applyFill="1" applyProtection="1">
      <protection locked="0"/>
    </xf>
    <xf numFmtId="0" fontId="12" fillId="0" borderId="0" xfId="0" applyFont="1" applyProtection="1">
      <protection locked="0"/>
    </xf>
    <xf numFmtId="0" fontId="14" fillId="0" borderId="0" xfId="0" applyNumberFormat="1" applyFont="1" applyFill="1" applyAlignment="1" applyProtection="1">
      <alignment horizontal="center"/>
      <protection locked="0"/>
    </xf>
    <xf numFmtId="0" fontId="15" fillId="0" borderId="0" xfId="0" applyNumberFormat="1" applyFont="1" applyFill="1" applyAlignment="1" applyProtection="1">
      <alignment horizontal="center"/>
      <protection locked="0"/>
    </xf>
    <xf numFmtId="0" fontId="12" fillId="0" borderId="0" xfId="0" applyFont="1"/>
    <xf numFmtId="0" fontId="12" fillId="0" borderId="0" xfId="0" applyFont="1" applyFill="1" applyProtection="1"/>
    <xf numFmtId="0" fontId="18" fillId="0" borderId="0" xfId="0" applyNumberFormat="1" applyFont="1" applyFill="1" applyAlignment="1" applyProtection="1">
      <alignment horizontal="center" vertical="top"/>
    </xf>
    <xf numFmtId="164" fontId="18" fillId="0" borderId="0" xfId="0" applyNumberFormat="1" applyFont="1" applyFill="1" applyAlignment="1" applyProtection="1">
      <alignment horizontal="center" vertical="top"/>
    </xf>
    <xf numFmtId="0" fontId="19" fillId="0" borderId="0" xfId="0" applyNumberFormat="1" applyFont="1" applyFill="1" applyAlignment="1" applyProtection="1">
      <alignment horizontal="center" vertical="top"/>
    </xf>
    <xf numFmtId="0" fontId="17" fillId="0" borderId="0" xfId="0" applyFont="1" applyBorder="1" applyAlignment="1"/>
    <xf numFmtId="49" fontId="23" fillId="0" borderId="0" xfId="0" applyNumberFormat="1" applyFont="1" applyAlignment="1" applyProtection="1">
      <alignment horizontal="center" vertical="center"/>
      <protection locked="0"/>
    </xf>
    <xf numFmtId="0" fontId="23" fillId="0" borderId="0" xfId="0" applyFont="1" applyProtection="1">
      <protection locked="0"/>
    </xf>
    <xf numFmtId="0" fontId="23" fillId="0" borderId="0" xfId="0" applyFont="1" applyAlignment="1" applyProtection="1">
      <alignment vertical="center" wrapText="1"/>
      <protection locked="0"/>
    </xf>
    <xf numFmtId="0" fontId="23" fillId="0" borderId="2" xfId="0" applyFont="1" applyBorder="1" applyProtection="1">
      <protection locked="0"/>
    </xf>
    <xf numFmtId="0" fontId="23" fillId="0" borderId="0" xfId="0" applyFont="1" applyBorder="1" applyProtection="1">
      <protection locked="0"/>
    </xf>
    <xf numFmtId="0" fontId="23" fillId="0" borderId="0" xfId="0" applyFont="1" applyAlignment="1" applyProtection="1">
      <alignment horizontal="center"/>
      <protection locked="0"/>
    </xf>
    <xf numFmtId="0" fontId="23" fillId="0" borderId="0" xfId="0" applyFont="1" applyBorder="1" applyAlignment="1" applyProtection="1">
      <alignment horizontal="center"/>
      <protection locked="0"/>
    </xf>
    <xf numFmtId="0" fontId="23" fillId="0" borderId="3" xfId="0" applyFont="1" applyBorder="1" applyAlignment="1" applyProtection="1">
      <alignment horizontal="center" vertical="top"/>
      <protection locked="0"/>
    </xf>
    <xf numFmtId="0" fontId="23" fillId="0" borderId="0" xfId="0" applyFont="1" applyBorder="1" applyAlignment="1" applyProtection="1">
      <alignment horizontal="center" vertical="top"/>
      <protection locked="0"/>
    </xf>
    <xf numFmtId="0" fontId="23" fillId="0" borderId="2" xfId="0" applyFont="1" applyBorder="1" applyAlignment="1" applyProtection="1">
      <protection locked="0"/>
    </xf>
    <xf numFmtId="0" fontId="23" fillId="0" borderId="0" xfId="0" applyFont="1" applyBorder="1" applyAlignment="1" applyProtection="1">
      <protection locked="0"/>
    </xf>
    <xf numFmtId="0" fontId="20" fillId="0" borderId="0" xfId="0" applyNumberFormat="1" applyFont="1" applyFill="1" applyAlignment="1" applyProtection="1">
      <alignment horizontal="center" vertical="top"/>
    </xf>
    <xf numFmtId="0" fontId="24" fillId="0" borderId="0" xfId="0" applyFont="1" applyProtection="1">
      <protection locked="0"/>
    </xf>
    <xf numFmtId="49" fontId="22" fillId="3" borderId="4" xfId="0" applyNumberFormat="1" applyFont="1" applyFill="1" applyBorder="1" applyAlignment="1" applyProtection="1">
      <alignment horizontal="center" vertical="center" wrapText="1"/>
    </xf>
    <xf numFmtId="165" fontId="22" fillId="3" borderId="5" xfId="0" applyNumberFormat="1" applyFont="1" applyFill="1" applyBorder="1" applyAlignment="1" applyProtection="1">
      <alignment vertical="center"/>
    </xf>
    <xf numFmtId="165" fontId="22" fillId="3" borderId="7" xfId="0" applyNumberFormat="1" applyFont="1" applyFill="1" applyBorder="1" applyAlignment="1" applyProtection="1">
      <alignment vertical="center"/>
    </xf>
    <xf numFmtId="3" fontId="22" fillId="3" borderId="5" xfId="0" applyNumberFormat="1" applyFont="1" applyFill="1" applyBorder="1" applyAlignment="1" applyProtection="1">
      <alignment vertical="center"/>
    </xf>
    <xf numFmtId="3" fontId="22" fillId="3" borderId="7" xfId="0" applyNumberFormat="1" applyFont="1" applyFill="1" applyBorder="1" applyAlignment="1" applyProtection="1">
      <alignment vertical="center"/>
    </xf>
    <xf numFmtId="0" fontId="21" fillId="0" borderId="0" xfId="0" applyFont="1"/>
    <xf numFmtId="0" fontId="21" fillId="0" borderId="0" xfId="0" quotePrefix="1" applyFont="1"/>
    <xf numFmtId="49" fontId="21" fillId="0" borderId="0" xfId="0" applyNumberFormat="1" applyFont="1" applyAlignment="1">
      <alignment horizontal="center" vertical="top" wrapText="1"/>
    </xf>
    <xf numFmtId="0" fontId="21" fillId="0" borderId="0" xfId="0" quotePrefix="1" applyFont="1" applyFill="1"/>
    <xf numFmtId="1" fontId="21" fillId="0" borderId="0" xfId="0" applyNumberFormat="1" applyFont="1" applyAlignment="1">
      <alignment horizontal="center" vertical="top" wrapText="1"/>
    </xf>
    <xf numFmtId="165" fontId="21" fillId="0" borderId="14" xfId="0" applyNumberFormat="1" applyFont="1" applyBorder="1" applyAlignment="1">
      <alignment horizontal="center" vertical="top" wrapText="1"/>
    </xf>
    <xf numFmtId="165" fontId="21" fillId="0" borderId="7" xfId="0" applyNumberFormat="1" applyFont="1" applyBorder="1" applyAlignment="1">
      <alignment horizontal="center" vertical="top" wrapText="1"/>
    </xf>
    <xf numFmtId="49" fontId="21" fillId="0" borderId="7" xfId="0" applyNumberFormat="1" applyFont="1" applyBorder="1" applyAlignment="1">
      <alignment horizontal="center" vertical="top" wrapText="1"/>
    </xf>
    <xf numFmtId="165" fontId="21" fillId="0" borderId="15" xfId="0" applyNumberFormat="1" applyFont="1" applyBorder="1" applyAlignment="1">
      <alignment horizontal="center" vertical="top" wrapText="1"/>
    </xf>
    <xf numFmtId="165" fontId="21" fillId="0" borderId="16" xfId="0" applyNumberFormat="1" applyFont="1" applyBorder="1" applyAlignment="1">
      <alignment horizontal="center" vertical="top" wrapText="1"/>
    </xf>
    <xf numFmtId="165" fontId="21" fillId="0" borderId="17" xfId="0" applyNumberFormat="1" applyFont="1" applyBorder="1" applyAlignment="1">
      <alignment horizontal="center" vertical="top" wrapText="1"/>
    </xf>
    <xf numFmtId="165" fontId="21" fillId="0" borderId="18" xfId="0" applyNumberFormat="1" applyFont="1" applyBorder="1" applyAlignment="1">
      <alignment horizontal="center" vertical="top" wrapText="1"/>
    </xf>
    <xf numFmtId="165" fontId="21" fillId="0" borderId="19" xfId="0" applyNumberFormat="1" applyFont="1" applyBorder="1" applyAlignment="1">
      <alignment horizontal="center" vertical="top" wrapText="1"/>
    </xf>
    <xf numFmtId="165" fontId="21" fillId="0" borderId="12" xfId="0" applyNumberFormat="1" applyFont="1" applyBorder="1" applyAlignment="1">
      <alignment horizontal="center" vertical="top" wrapText="1"/>
    </xf>
    <xf numFmtId="49" fontId="21" fillId="0" borderId="12" xfId="0" applyNumberFormat="1" applyFont="1" applyBorder="1" applyAlignment="1">
      <alignment horizontal="center" vertical="top" wrapText="1"/>
    </xf>
    <xf numFmtId="165" fontId="21" fillId="0" borderId="20" xfId="0" applyNumberFormat="1" applyFont="1" applyBorder="1" applyAlignment="1">
      <alignment horizontal="center" vertical="top" wrapText="1"/>
    </xf>
    <xf numFmtId="0" fontId="21" fillId="0" borderId="17" xfId="0" applyFont="1" applyBorder="1" applyAlignment="1">
      <alignment horizontal="center" vertical="top" wrapText="1"/>
    </xf>
    <xf numFmtId="49" fontId="21" fillId="0" borderId="21" xfId="0" applyNumberFormat="1" applyFont="1" applyBorder="1" applyAlignment="1">
      <alignment horizontal="center" vertical="top" wrapText="1"/>
    </xf>
    <xf numFmtId="0" fontId="21" fillId="0" borderId="22" xfId="0" applyFont="1" applyBorder="1"/>
    <xf numFmtId="0" fontId="21" fillId="0" borderId="23" xfId="0" applyFont="1" applyBorder="1"/>
    <xf numFmtId="0" fontId="21" fillId="0" borderId="23" xfId="0" quotePrefix="1" applyFont="1" applyBorder="1"/>
    <xf numFmtId="0" fontId="21" fillId="0" borderId="23" xfId="0" quotePrefix="1" applyFont="1" applyFill="1" applyBorder="1"/>
    <xf numFmtId="1" fontId="21" fillId="0" borderId="23" xfId="0" applyNumberFormat="1" applyFont="1" applyBorder="1" applyAlignment="1">
      <alignment horizontal="center" vertical="top" wrapText="1"/>
    </xf>
    <xf numFmtId="49" fontId="21" fillId="0" borderId="23" xfId="0" applyNumberFormat="1" applyFont="1" applyBorder="1" applyAlignment="1">
      <alignment horizontal="center" vertical="top" wrapText="1"/>
    </xf>
    <xf numFmtId="49" fontId="21" fillId="0" borderId="24" xfId="0" applyNumberFormat="1" applyFont="1" applyBorder="1" applyAlignment="1">
      <alignment horizontal="center" vertical="top" wrapText="1"/>
    </xf>
    <xf numFmtId="0" fontId="21" fillId="0" borderId="14" xfId="0" applyFont="1" applyBorder="1"/>
    <xf numFmtId="0" fontId="21" fillId="0" borderId="7" xfId="0" applyFont="1" applyBorder="1"/>
    <xf numFmtId="0" fontId="21" fillId="0" borderId="7" xfId="0" quotePrefix="1" applyFont="1" applyBorder="1"/>
    <xf numFmtId="0" fontId="21" fillId="0" borderId="7" xfId="0" quotePrefix="1" applyFont="1" applyFill="1" applyBorder="1"/>
    <xf numFmtId="1" fontId="21" fillId="0" borderId="7" xfId="0" applyNumberFormat="1" applyFont="1" applyBorder="1" applyAlignment="1">
      <alignment horizontal="center" vertical="top" wrapText="1"/>
    </xf>
    <xf numFmtId="49" fontId="21" fillId="0" borderId="15" xfId="0" applyNumberFormat="1" applyFont="1" applyBorder="1" applyAlignment="1">
      <alignment horizontal="center" vertical="top" wrapText="1"/>
    </xf>
    <xf numFmtId="0" fontId="21" fillId="4" borderId="0" xfId="0" applyFont="1" applyFill="1"/>
    <xf numFmtId="0" fontId="21" fillId="4" borderId="0" xfId="0" quotePrefix="1" applyFont="1" applyFill="1"/>
    <xf numFmtId="1" fontId="21" fillId="4" borderId="0" xfId="0" applyNumberFormat="1" applyFont="1" applyFill="1" applyAlignment="1">
      <alignment horizontal="center" vertical="top" wrapText="1"/>
    </xf>
    <xf numFmtId="49" fontId="21" fillId="4" borderId="0" xfId="0" applyNumberFormat="1" applyFont="1" applyFill="1" applyAlignment="1">
      <alignment horizontal="center" vertical="top" wrapText="1"/>
    </xf>
    <xf numFmtId="165" fontId="27" fillId="4" borderId="0" xfId="0" applyNumberFormat="1" applyFont="1" applyFill="1" applyAlignment="1">
      <alignment horizontal="center" vertical="top" wrapText="1"/>
    </xf>
    <xf numFmtId="0" fontId="21" fillId="0" borderId="25" xfId="0" applyFont="1" applyBorder="1" applyAlignment="1">
      <alignment horizontal="center" vertical="top" wrapText="1"/>
    </xf>
    <xf numFmtId="0" fontId="21" fillId="0" borderId="26" xfId="0" applyFont="1" applyBorder="1" applyAlignment="1">
      <alignment horizontal="center" vertical="top" wrapText="1"/>
    </xf>
    <xf numFmtId="0" fontId="21" fillId="0" borderId="27" xfId="0" applyFont="1" applyBorder="1" applyAlignment="1">
      <alignment horizontal="center" vertical="top" wrapText="1"/>
    </xf>
    <xf numFmtId="0" fontId="21" fillId="0" borderId="28" xfId="0" applyFont="1" applyBorder="1" applyAlignment="1">
      <alignment vertical="top" wrapText="1"/>
    </xf>
    <xf numFmtId="0" fontId="21" fillId="0" borderId="28" xfId="0" applyFont="1" applyBorder="1" applyAlignment="1">
      <alignment horizontal="center" vertical="top" wrapText="1"/>
    </xf>
    <xf numFmtId="0" fontId="21" fillId="0" borderId="29" xfId="0" applyFont="1" applyBorder="1" applyAlignment="1">
      <alignment horizontal="center" vertical="top" wrapText="1"/>
    </xf>
    <xf numFmtId="0" fontId="21" fillId="0" borderId="30" xfId="0" applyFont="1" applyBorder="1" applyAlignment="1">
      <alignment horizontal="center" vertical="top" wrapText="1"/>
    </xf>
    <xf numFmtId="0" fontId="21" fillId="0" borderId="30" xfId="0" applyFont="1" applyFill="1" applyBorder="1" applyAlignment="1">
      <alignment horizontal="center" vertical="top" wrapText="1"/>
    </xf>
    <xf numFmtId="0" fontId="21" fillId="0" borderId="31" xfId="0" applyFont="1" applyBorder="1" applyAlignment="1">
      <alignment horizontal="center" vertical="top" wrapText="1"/>
    </xf>
    <xf numFmtId="0" fontId="21" fillId="0" borderId="32" xfId="0" applyFont="1" applyBorder="1" applyAlignment="1">
      <alignment horizontal="center" vertical="top" wrapText="1"/>
    </xf>
    <xf numFmtId="0" fontId="21" fillId="0" borderId="33" xfId="0" applyFont="1" applyBorder="1" applyAlignment="1">
      <alignment vertical="top" wrapText="1"/>
    </xf>
    <xf numFmtId="0" fontId="21" fillId="0" borderId="33" xfId="0" applyFont="1" applyBorder="1" applyAlignment="1">
      <alignment horizontal="center" vertical="top" wrapText="1"/>
    </xf>
    <xf numFmtId="0" fontId="22" fillId="5" borderId="34" xfId="0" applyFont="1" applyFill="1" applyBorder="1" applyAlignment="1" applyProtection="1">
      <alignment horizontal="center" vertical="top" wrapText="1"/>
    </xf>
    <xf numFmtId="0" fontId="22" fillId="5" borderId="0" xfId="0" applyFont="1" applyFill="1" applyBorder="1" applyAlignment="1" applyProtection="1">
      <alignment horizontal="center" vertical="top" wrapText="1"/>
    </xf>
    <xf numFmtId="0" fontId="22" fillId="5" borderId="35" xfId="0" applyFont="1" applyFill="1" applyBorder="1" applyAlignment="1" applyProtection="1">
      <alignment horizontal="center" vertical="top" wrapText="1"/>
    </xf>
    <xf numFmtId="0" fontId="22" fillId="5" borderId="36" xfId="0" applyFont="1" applyFill="1" applyBorder="1" applyAlignment="1" applyProtection="1">
      <alignment horizontal="center" vertical="top" wrapText="1"/>
    </xf>
    <xf numFmtId="0" fontId="11" fillId="6" borderId="7" xfId="0" applyFont="1" applyFill="1" applyBorder="1" applyAlignment="1" applyProtection="1">
      <alignment horizontal="center" vertical="top" wrapText="1"/>
    </xf>
    <xf numFmtId="0" fontId="21" fillId="0" borderId="0" xfId="0" applyFont="1" applyBorder="1" applyAlignment="1">
      <alignment horizontal="center" vertical="top" wrapText="1"/>
    </xf>
    <xf numFmtId="165" fontId="21" fillId="0" borderId="22" xfId="0" applyNumberFormat="1" applyFont="1" applyBorder="1" applyAlignment="1">
      <alignment horizontal="center" vertical="top" wrapText="1"/>
    </xf>
    <xf numFmtId="165" fontId="21" fillId="0" borderId="23" xfId="0" applyNumberFormat="1" applyFont="1" applyBorder="1" applyAlignment="1">
      <alignment horizontal="center" vertical="top" wrapText="1"/>
    </xf>
    <xf numFmtId="165" fontId="21" fillId="0" borderId="24" xfId="0" applyNumberFormat="1" applyFont="1" applyBorder="1" applyAlignment="1">
      <alignment horizontal="center" vertical="top" wrapText="1"/>
    </xf>
    <xf numFmtId="165" fontId="21" fillId="0" borderId="37" xfId="0" applyNumberFormat="1" applyFont="1" applyBorder="1" applyAlignment="1">
      <alignment horizontal="center" vertical="top" wrapText="1"/>
    </xf>
    <xf numFmtId="165" fontId="21" fillId="0" borderId="38" xfId="0" applyNumberFormat="1" applyFont="1" applyBorder="1" applyAlignment="1">
      <alignment horizontal="center" vertical="top" wrapText="1"/>
    </xf>
    <xf numFmtId="49" fontId="21" fillId="0" borderId="38" xfId="0" applyNumberFormat="1" applyFont="1" applyBorder="1" applyAlignment="1">
      <alignment horizontal="center" vertical="top" wrapText="1"/>
    </xf>
    <xf numFmtId="165" fontId="21" fillId="0" borderId="39" xfId="0" applyNumberFormat="1" applyFont="1" applyBorder="1" applyAlignment="1">
      <alignment horizontal="center" vertical="top" wrapText="1"/>
    </xf>
    <xf numFmtId="49" fontId="21" fillId="0" borderId="40" xfId="0" applyNumberFormat="1" applyFont="1" applyBorder="1" applyAlignment="1">
      <alignment horizontal="center" vertical="top" wrapText="1"/>
    </xf>
    <xf numFmtId="1" fontId="21" fillId="0" borderId="41" xfId="0" applyNumberFormat="1" applyFont="1" applyBorder="1" applyAlignment="1">
      <alignment horizontal="center" vertical="top" wrapText="1"/>
    </xf>
    <xf numFmtId="0" fontId="21" fillId="0" borderId="37" xfId="0" applyFont="1" applyBorder="1"/>
    <xf numFmtId="0" fontId="21" fillId="0" borderId="38" xfId="0" applyFont="1" applyBorder="1"/>
    <xf numFmtId="0" fontId="21" fillId="0" borderId="38" xfId="0" quotePrefix="1" applyFont="1" applyBorder="1"/>
    <xf numFmtId="0" fontId="21" fillId="0" borderId="38" xfId="0" quotePrefix="1" applyFont="1" applyFill="1" applyBorder="1"/>
    <xf numFmtId="1" fontId="21" fillId="0" borderId="38" xfId="0" applyNumberFormat="1" applyFont="1" applyBorder="1" applyAlignment="1">
      <alignment horizontal="center" vertical="top" wrapText="1"/>
    </xf>
    <xf numFmtId="49" fontId="21" fillId="0" borderId="42" xfId="0" applyNumberFormat="1" applyFont="1" applyBorder="1" applyAlignment="1">
      <alignment horizontal="center" vertical="top" wrapText="1"/>
    </xf>
    <xf numFmtId="0" fontId="21" fillId="0" borderId="43" xfId="0" applyFont="1" applyBorder="1"/>
    <xf numFmtId="0" fontId="21" fillId="0" borderId="28" xfId="0" applyFont="1" applyBorder="1"/>
    <xf numFmtId="0" fontId="21" fillId="0" borderId="28" xfId="0" quotePrefix="1" applyFont="1" applyBorder="1"/>
    <xf numFmtId="0" fontId="21" fillId="0" borderId="28" xfId="0" quotePrefix="1" applyFont="1" applyFill="1" applyBorder="1"/>
    <xf numFmtId="1" fontId="21" fillId="0" borderId="28" xfId="0" applyNumberFormat="1" applyFont="1" applyBorder="1" applyAlignment="1">
      <alignment horizontal="center" vertical="top" wrapText="1"/>
    </xf>
    <xf numFmtId="1" fontId="21" fillId="0" borderId="33" xfId="0" applyNumberFormat="1" applyFont="1" applyBorder="1" applyAlignment="1">
      <alignment horizontal="center" vertical="top" wrapText="1"/>
    </xf>
    <xf numFmtId="0" fontId="0" fillId="7" borderId="0" xfId="0" applyFill="1" applyAlignment="1">
      <alignment vertical="center"/>
    </xf>
    <xf numFmtId="0" fontId="28" fillId="8" borderId="0" xfId="0" applyFont="1" applyFill="1" applyAlignment="1">
      <alignment vertical="center"/>
    </xf>
    <xf numFmtId="0" fontId="0" fillId="2" borderId="0" xfId="0" applyFill="1" applyAlignment="1">
      <alignment vertical="center"/>
    </xf>
    <xf numFmtId="0" fontId="0" fillId="8" borderId="0" xfId="0" applyFill="1" applyAlignment="1">
      <alignment vertical="center"/>
    </xf>
    <xf numFmtId="0" fontId="0" fillId="9" borderId="0" xfId="0" applyFill="1" applyAlignment="1">
      <alignment vertical="center"/>
    </xf>
    <xf numFmtId="0" fontId="0" fillId="10" borderId="0" xfId="0" applyFill="1" applyAlignment="1">
      <alignment vertical="center"/>
    </xf>
    <xf numFmtId="0" fontId="28" fillId="2" borderId="0" xfId="0" applyFont="1" applyFill="1" applyAlignment="1">
      <alignment vertical="center"/>
    </xf>
    <xf numFmtId="0" fontId="0" fillId="11" borderId="0" xfId="0" applyFill="1" applyAlignment="1">
      <alignment vertical="center"/>
    </xf>
    <xf numFmtId="0" fontId="0" fillId="12" borderId="0" xfId="0" applyFill="1" applyAlignment="1">
      <alignment vertical="center"/>
    </xf>
    <xf numFmtId="0" fontId="0" fillId="13" borderId="0" xfId="0" applyFill="1" applyAlignment="1">
      <alignment vertical="center"/>
    </xf>
    <xf numFmtId="0" fontId="5" fillId="6" borderId="7" xfId="0" applyFont="1" applyFill="1" applyBorder="1" applyAlignment="1" applyProtection="1">
      <alignment vertical="center" wrapText="1"/>
    </xf>
    <xf numFmtId="0" fontId="4" fillId="0" borderId="0" xfId="0" applyFont="1" applyFill="1" applyProtection="1"/>
    <xf numFmtId="0" fontId="0" fillId="0" borderId="0" xfId="0" applyFill="1" applyAlignment="1">
      <alignment vertical="center"/>
    </xf>
    <xf numFmtId="0" fontId="28" fillId="0" borderId="0" xfId="0" applyFont="1" applyFill="1" applyAlignment="1">
      <alignment vertical="center"/>
    </xf>
    <xf numFmtId="0" fontId="12" fillId="6" borderId="7" xfId="0" applyFont="1" applyFill="1" applyBorder="1" applyAlignment="1" applyProtection="1">
      <alignment vertical="center" wrapText="1"/>
    </xf>
    <xf numFmtId="0" fontId="11" fillId="6" borderId="40" xfId="0" applyFont="1" applyFill="1" applyBorder="1" applyAlignment="1" applyProtection="1">
      <alignment vertical="top" wrapText="1"/>
    </xf>
    <xf numFmtId="0" fontId="4" fillId="6" borderId="7" xfId="0" applyFont="1" applyFill="1" applyBorder="1" applyAlignment="1" applyProtection="1">
      <alignment vertical="center"/>
    </xf>
    <xf numFmtId="0" fontId="4" fillId="6" borderId="40" xfId="0" applyFont="1" applyFill="1" applyBorder="1" applyAlignment="1" applyProtection="1">
      <alignment horizontal="center" vertical="center" wrapText="1"/>
    </xf>
    <xf numFmtId="0" fontId="0" fillId="0" borderId="44" xfId="0" applyBorder="1"/>
    <xf numFmtId="0" fontId="0" fillId="4" borderId="0" xfId="0" applyFill="1"/>
    <xf numFmtId="49" fontId="2" fillId="0" borderId="0" xfId="0" applyNumberFormat="1" applyFont="1" applyAlignment="1" applyProtection="1">
      <alignment horizontal="center" vertical="center"/>
    </xf>
    <xf numFmtId="0" fontId="21" fillId="0" borderId="45" xfId="0" applyFont="1" applyBorder="1" applyAlignment="1">
      <alignment horizontal="center"/>
    </xf>
    <xf numFmtId="0" fontId="21" fillId="0" borderId="23" xfId="0" applyFont="1" applyBorder="1" applyAlignment="1">
      <alignment horizontal="center"/>
    </xf>
    <xf numFmtId="0" fontId="21" fillId="0" borderId="24" xfId="0" applyFont="1" applyBorder="1" applyAlignment="1">
      <alignment horizontal="center"/>
    </xf>
    <xf numFmtId="0" fontId="21" fillId="0" borderId="21" xfId="0" applyFont="1" applyBorder="1" applyAlignment="1">
      <alignment horizontal="center"/>
    </xf>
    <xf numFmtId="0" fontId="21" fillId="0" borderId="7" xfId="0" applyFont="1" applyBorder="1" applyAlignment="1">
      <alignment horizontal="center"/>
    </xf>
    <xf numFmtId="0" fontId="21" fillId="0" borderId="15" xfId="0" applyFont="1" applyBorder="1" applyAlignment="1">
      <alignment horizontal="center"/>
    </xf>
    <xf numFmtId="0" fontId="21" fillId="0" borderId="41" xfId="0" applyFont="1" applyBorder="1" applyAlignment="1">
      <alignment horizont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22" xfId="0" applyFont="1" applyBorder="1" applyAlignment="1">
      <alignment horizontal="left" vertical="top" wrapText="1"/>
    </xf>
    <xf numFmtId="0" fontId="21" fillId="0" borderId="14" xfId="0" applyFont="1" applyBorder="1" applyAlignment="1">
      <alignment horizontal="left" vertical="top" wrapText="1"/>
    </xf>
    <xf numFmtId="0" fontId="21" fillId="0" borderId="16" xfId="0" applyFont="1" applyBorder="1" applyAlignment="1">
      <alignment horizontal="left" vertical="top" wrapText="1"/>
    </xf>
    <xf numFmtId="49" fontId="21" fillId="0" borderId="45" xfId="0" applyNumberFormat="1" applyFont="1" applyBorder="1" applyAlignment="1">
      <alignment horizontal="left" vertical="top" wrapText="1"/>
    </xf>
    <xf numFmtId="49" fontId="21" fillId="0" borderId="21" xfId="0" applyNumberFormat="1" applyFont="1" applyBorder="1" applyAlignment="1">
      <alignment horizontal="left" vertical="top" wrapText="1"/>
    </xf>
    <xf numFmtId="49" fontId="21" fillId="0" borderId="46" xfId="0" applyNumberFormat="1" applyFont="1" applyBorder="1" applyAlignment="1">
      <alignment horizontal="left" vertical="top" wrapText="1"/>
    </xf>
    <xf numFmtId="3" fontId="21" fillId="0" borderId="47" xfId="0" applyNumberFormat="1" applyFont="1" applyBorder="1" applyAlignment="1">
      <alignment horizontal="left" vertical="top" wrapText="1"/>
    </xf>
    <xf numFmtId="0" fontId="0" fillId="0" borderId="0" xfId="0" applyFill="1" applyProtection="1"/>
    <xf numFmtId="0" fontId="6" fillId="0" borderId="0" xfId="0" applyFont="1" applyFill="1" applyAlignment="1" applyProtection="1">
      <alignment horizontal="center" wrapText="1"/>
    </xf>
    <xf numFmtId="0" fontId="0" fillId="0" borderId="0" xfId="0" applyAlignment="1" applyProtection="1">
      <alignment horizontal="center"/>
    </xf>
    <xf numFmtId="0" fontId="11" fillId="0" borderId="1" xfId="0" applyFont="1" applyFill="1" applyBorder="1" applyAlignment="1" applyProtection="1">
      <alignment horizontal="center" vertical="top" wrapText="1"/>
    </xf>
    <xf numFmtId="0" fontId="5" fillId="0" borderId="1" xfId="0" applyFont="1" applyFill="1" applyBorder="1" applyAlignment="1" applyProtection="1">
      <alignment vertical="top" wrapText="1"/>
    </xf>
    <xf numFmtId="0" fontId="5" fillId="0" borderId="1" xfId="0" applyFont="1" applyFill="1" applyBorder="1" applyAlignment="1" applyProtection="1">
      <alignment horizontal="center" vertical="top" wrapText="1"/>
    </xf>
    <xf numFmtId="0" fontId="5" fillId="0" borderId="1" xfId="0" applyFont="1" applyFill="1" applyBorder="1" applyAlignment="1" applyProtection="1">
      <alignment horizontal="justify" vertical="top" wrapText="1"/>
    </xf>
    <xf numFmtId="0" fontId="29" fillId="0" borderId="0" xfId="0" applyFont="1" applyProtection="1"/>
    <xf numFmtId="0" fontId="8" fillId="0" borderId="0" xfId="0" applyFont="1" applyProtection="1"/>
    <xf numFmtId="0" fontId="1" fillId="0" borderId="0" xfId="1" applyAlignment="1" applyProtection="1">
      <alignment horizontal="left" vertical="center" wrapText="1"/>
    </xf>
    <xf numFmtId="0" fontId="0" fillId="0" borderId="0" xfId="0" applyAlignment="1" applyProtection="1">
      <alignment vertical="center"/>
    </xf>
    <xf numFmtId="0" fontId="8" fillId="0" borderId="0" xfId="1" applyFont="1" applyAlignment="1" applyProtection="1">
      <alignment vertical="center"/>
    </xf>
    <xf numFmtId="0" fontId="20" fillId="0" borderId="0" xfId="0" applyNumberFormat="1" applyFont="1" applyFill="1" applyAlignment="1" applyProtection="1">
      <alignment horizontal="center" vertical="top"/>
      <protection locked="0"/>
    </xf>
    <xf numFmtId="49" fontId="22" fillId="3" borderId="13" xfId="0" applyNumberFormat="1" applyFont="1" applyFill="1" applyBorder="1" applyAlignment="1" applyProtection="1">
      <alignment horizontal="center" vertical="center" wrapText="1"/>
    </xf>
    <xf numFmtId="0" fontId="25" fillId="0" borderId="0" xfId="0" applyFont="1" applyAlignment="1" applyProtection="1">
      <alignment vertical="center"/>
      <protection locked="0"/>
    </xf>
    <xf numFmtId="0" fontId="4" fillId="0" borderId="0" xfId="0" applyFont="1" applyFill="1" applyBorder="1" applyAlignment="1" applyProtection="1">
      <alignment vertical="top" wrapText="1"/>
    </xf>
    <xf numFmtId="49" fontId="22" fillId="0" borderId="35" xfId="0" applyNumberFormat="1" applyFont="1" applyBorder="1" applyAlignment="1" applyProtection="1">
      <alignment horizontal="center" vertical="center"/>
    </xf>
    <xf numFmtId="0" fontId="23" fillId="3" borderId="7" xfId="0" applyFont="1" applyFill="1" applyBorder="1" applyAlignment="1" applyProtection="1">
      <alignment horizontal="left" vertical="center" wrapText="1"/>
    </xf>
    <xf numFmtId="0" fontId="22" fillId="3" borderId="5" xfId="0" applyFont="1" applyFill="1" applyBorder="1" applyAlignment="1" applyProtection="1">
      <alignment vertical="center" wrapText="1"/>
    </xf>
    <xf numFmtId="0" fontId="26" fillId="0" borderId="0" xfId="0" applyNumberFormat="1" applyFont="1" applyFill="1" applyBorder="1" applyAlignment="1" applyProtection="1">
      <alignment horizontal="center"/>
      <protection locked="0"/>
    </xf>
    <xf numFmtId="0" fontId="22" fillId="3" borderId="12" xfId="0" applyFont="1" applyFill="1" applyBorder="1" applyAlignment="1" applyProtection="1">
      <alignment vertical="center" wrapText="1"/>
    </xf>
    <xf numFmtId="0" fontId="23" fillId="3" borderId="12" xfId="0" applyFont="1" applyFill="1" applyBorder="1" applyAlignment="1" applyProtection="1">
      <alignment horizontal="left" vertical="center" wrapText="1"/>
    </xf>
    <xf numFmtId="0" fontId="22" fillId="3" borderId="7" xfId="0" applyFont="1" applyFill="1" applyBorder="1" applyAlignment="1" applyProtection="1">
      <alignment horizontal="left" vertical="center" wrapText="1"/>
    </xf>
    <xf numFmtId="49" fontId="22" fillId="3" borderId="65" xfId="0" applyNumberFormat="1" applyFont="1" applyFill="1" applyBorder="1" applyAlignment="1" applyProtection="1">
      <alignment horizontal="center" vertical="center" wrapText="1"/>
    </xf>
    <xf numFmtId="49" fontId="22" fillId="3" borderId="64" xfId="0" applyNumberFormat="1" applyFont="1" applyFill="1" applyBorder="1" applyAlignment="1" applyProtection="1">
      <alignment horizontal="center" vertical="center" wrapText="1"/>
    </xf>
    <xf numFmtId="49" fontId="22" fillId="3" borderId="11" xfId="0" applyNumberFormat="1" applyFont="1" applyFill="1" applyBorder="1" applyAlignment="1" applyProtection="1">
      <alignment horizontal="center" vertical="center" wrapText="1"/>
    </xf>
    <xf numFmtId="0" fontId="22" fillId="5" borderId="67" xfId="0" applyFont="1" applyFill="1" applyBorder="1" applyAlignment="1" applyProtection="1">
      <alignment horizontal="center" vertical="top" wrapText="1"/>
    </xf>
    <xf numFmtId="0" fontId="22" fillId="5" borderId="61" xfId="0" applyFont="1" applyFill="1" applyBorder="1" applyAlignment="1" applyProtection="1">
      <alignment horizontal="center" vertical="top" wrapText="1"/>
    </xf>
    <xf numFmtId="165" fontId="22" fillId="3" borderId="69" xfId="0" applyNumberFormat="1" applyFont="1" applyFill="1" applyBorder="1" applyAlignment="1" applyProtection="1">
      <alignment vertical="center"/>
    </xf>
    <xf numFmtId="165" fontId="22" fillId="3" borderId="70" xfId="0" applyNumberFormat="1" applyFont="1" applyFill="1" applyBorder="1" applyAlignment="1" applyProtection="1">
      <alignment vertical="center"/>
    </xf>
    <xf numFmtId="3" fontId="23" fillId="3" borderId="13" xfId="0" applyNumberFormat="1" applyFont="1" applyFill="1" applyBorder="1" applyAlignment="1" applyProtection="1">
      <alignment horizontal="center" vertical="center" wrapText="1"/>
    </xf>
    <xf numFmtId="3" fontId="23" fillId="3" borderId="6" xfId="0" applyNumberFormat="1" applyFont="1" applyFill="1" applyBorder="1" applyAlignment="1" applyProtection="1">
      <alignment horizontal="center" vertical="center" wrapText="1"/>
    </xf>
    <xf numFmtId="0" fontId="7" fillId="0" borderId="0" xfId="0" applyFont="1" applyAlignment="1" applyProtection="1">
      <alignment horizontal="left"/>
    </xf>
    <xf numFmtId="0" fontId="32" fillId="0" borderId="0" xfId="0" applyFont="1" applyFill="1" applyAlignment="1" applyProtection="1">
      <alignment horizontal="left"/>
    </xf>
    <xf numFmtId="0" fontId="33" fillId="0" borderId="0" xfId="0" applyFont="1" applyFill="1" applyBorder="1" applyAlignment="1" applyProtection="1">
      <alignment horizontal="left" vertical="top" wrapText="1"/>
    </xf>
    <xf numFmtId="0" fontId="32" fillId="14" borderId="1" xfId="0" applyFont="1" applyFill="1" applyBorder="1" applyAlignment="1" applyProtection="1">
      <alignment horizontal="center" vertical="top"/>
    </xf>
    <xf numFmtId="0" fontId="4" fillId="0" borderId="1" xfId="0" applyFont="1" applyFill="1" applyBorder="1" applyAlignment="1" applyProtection="1">
      <alignment horizontal="center" vertical="top"/>
    </xf>
    <xf numFmtId="0" fontId="4" fillId="0" borderId="1" xfId="0" applyFont="1" applyFill="1" applyBorder="1" applyAlignment="1" applyProtection="1">
      <alignment horizontal="left" vertical="top"/>
    </xf>
    <xf numFmtId="0" fontId="11" fillId="0" borderId="1" xfId="0" applyFont="1" applyFill="1" applyBorder="1" applyAlignment="1" applyProtection="1">
      <alignment horizontal="left" vertical="top"/>
    </xf>
    <xf numFmtId="49" fontId="23" fillId="3" borderId="12" xfId="0" applyNumberFormat="1" applyFont="1" applyFill="1" applyBorder="1" applyAlignment="1" applyProtection="1">
      <alignment horizontal="center" vertical="center" wrapText="1"/>
    </xf>
    <xf numFmtId="2" fontId="22" fillId="3" borderId="7" xfId="0" applyNumberFormat="1" applyFont="1" applyFill="1" applyBorder="1" applyAlignment="1" applyProtection="1">
      <alignment vertical="center" wrapText="1"/>
    </xf>
    <xf numFmtId="2" fontId="22" fillId="3" borderId="7" xfId="0" applyNumberFormat="1" applyFont="1" applyFill="1" applyBorder="1" applyAlignment="1" applyProtection="1">
      <alignment vertical="center"/>
    </xf>
    <xf numFmtId="0" fontId="31" fillId="3" borderId="12" xfId="0" applyFont="1" applyFill="1" applyBorder="1" applyAlignment="1" applyProtection="1">
      <alignment vertical="center" wrapText="1"/>
    </xf>
    <xf numFmtId="49" fontId="23" fillId="0" borderId="0" xfId="0" applyNumberFormat="1" applyFont="1" applyBorder="1" applyAlignment="1" applyProtection="1">
      <alignment horizontal="center" vertical="center"/>
      <protection locked="0"/>
    </xf>
    <xf numFmtId="0" fontId="22" fillId="0" borderId="0" xfId="0" applyFont="1" applyBorder="1" applyAlignment="1" applyProtection="1">
      <alignment horizontal="right" wrapText="1"/>
      <protection locked="0"/>
    </xf>
    <xf numFmtId="0" fontId="23" fillId="3" borderId="7" xfId="0" applyFont="1" applyFill="1" applyBorder="1" applyAlignment="1" applyProtection="1">
      <alignment horizontal="left" vertical="center"/>
    </xf>
    <xf numFmtId="3" fontId="34" fillId="3" borderId="6" xfId="0" applyNumberFormat="1" applyFont="1" applyFill="1" applyBorder="1" applyAlignment="1" applyProtection="1">
      <alignment horizontal="left" vertical="center"/>
    </xf>
    <xf numFmtId="0" fontId="12" fillId="0" borderId="48" xfId="0" applyFont="1" applyBorder="1" applyAlignment="1">
      <alignment horizontal="left" vertical="top" wrapText="1"/>
    </xf>
    <xf numFmtId="0" fontId="12" fillId="0" borderId="48" xfId="0" applyFont="1" applyBorder="1" applyAlignment="1">
      <alignment horizontal="center" vertical="top" wrapText="1"/>
    </xf>
    <xf numFmtId="0" fontId="12" fillId="0" borderId="0" xfId="0" applyFont="1" applyAlignment="1">
      <alignment horizontal="right"/>
    </xf>
    <xf numFmtId="49" fontId="36" fillId="12" borderId="75" xfId="0" applyNumberFormat="1" applyFont="1" applyFill="1" applyBorder="1" applyAlignment="1">
      <alignment horizontal="center"/>
    </xf>
    <xf numFmtId="49" fontId="36" fillId="5" borderId="76" xfId="0" applyNumberFormat="1" applyFont="1" applyFill="1" applyBorder="1" applyAlignment="1">
      <alignment horizontal="center"/>
    </xf>
    <xf numFmtId="49" fontId="36" fillId="12" borderId="77" xfId="0" applyNumberFormat="1" applyFont="1" applyFill="1" applyBorder="1" applyAlignment="1">
      <alignment horizontal="center"/>
    </xf>
    <xf numFmtId="0" fontId="36" fillId="12" borderId="79" xfId="0" applyFont="1" applyFill="1" applyBorder="1" applyAlignment="1">
      <alignment wrapText="1"/>
    </xf>
    <xf numFmtId="0" fontId="36" fillId="5" borderId="80" xfId="0" applyFont="1" applyFill="1" applyBorder="1" applyAlignment="1">
      <alignment wrapText="1"/>
    </xf>
    <xf numFmtId="0" fontId="36" fillId="12" borderId="80" xfId="0" applyFont="1" applyFill="1" applyBorder="1" applyAlignment="1">
      <alignment wrapText="1"/>
    </xf>
    <xf numFmtId="0" fontId="36" fillId="5" borderId="81" xfId="0" applyFont="1" applyFill="1" applyBorder="1" applyAlignment="1">
      <alignment wrapText="1"/>
    </xf>
    <xf numFmtId="0" fontId="36" fillId="12" borderId="82" xfId="0" applyFont="1" applyFill="1" applyBorder="1" applyAlignment="1">
      <alignment wrapText="1"/>
    </xf>
    <xf numFmtId="0" fontId="36" fillId="12" borderId="83" xfId="0" applyFont="1" applyFill="1" applyBorder="1" applyAlignment="1">
      <alignment wrapText="1"/>
    </xf>
    <xf numFmtId="49" fontId="37" fillId="0" borderId="74" xfId="0" applyNumberFormat="1" applyFont="1" applyFill="1" applyBorder="1" applyAlignment="1">
      <alignment horizontal="center" vertical="center" wrapText="1"/>
    </xf>
    <xf numFmtId="0" fontId="37" fillId="0" borderId="78" xfId="0" applyFont="1" applyFill="1" applyBorder="1" applyAlignment="1">
      <alignment horizontal="center" vertical="center" wrapText="1"/>
    </xf>
    <xf numFmtId="0" fontId="11" fillId="0" borderId="0" xfId="0" applyFont="1" applyFill="1" applyBorder="1" applyAlignment="1" applyProtection="1">
      <alignment horizontal="center"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top" wrapText="1"/>
    </xf>
    <xf numFmtId="0" fontId="30" fillId="0" borderId="0" xfId="0" applyFont="1" applyBorder="1" applyAlignment="1" applyProtection="1">
      <alignment horizontal="center" vertical="top" wrapText="1"/>
    </xf>
    <xf numFmtId="0" fontId="11" fillId="15" borderId="84" xfId="0" applyFont="1" applyFill="1" applyBorder="1" applyAlignment="1" applyProtection="1">
      <alignment horizontal="center" vertical="top" wrapText="1"/>
    </xf>
    <xf numFmtId="0" fontId="10" fillId="0" borderId="85" xfId="0" applyFont="1" applyFill="1" applyBorder="1" applyAlignment="1" applyProtection="1">
      <alignment horizontal="center" vertical="center" wrapText="1"/>
    </xf>
    <xf numFmtId="0" fontId="10" fillId="0" borderId="86" xfId="0" applyFont="1" applyFill="1" applyBorder="1" applyAlignment="1" applyProtection="1">
      <alignment horizontal="center" vertical="center" wrapText="1"/>
    </xf>
    <xf numFmtId="0" fontId="10" fillId="0" borderId="87" xfId="0" applyFont="1" applyFill="1" applyBorder="1" applyAlignment="1" applyProtection="1">
      <alignment horizontal="center" vertical="center" wrapText="1"/>
    </xf>
    <xf numFmtId="0" fontId="11" fillId="0" borderId="90" xfId="0" applyFont="1" applyFill="1" applyBorder="1" applyAlignment="1" applyProtection="1">
      <alignment horizontal="center" vertical="top" wrapText="1"/>
    </xf>
    <xf numFmtId="0" fontId="30" fillId="0" borderId="91" xfId="0" applyFont="1" applyBorder="1" applyAlignment="1" applyProtection="1">
      <alignment horizontal="center" vertical="top" wrapText="1"/>
    </xf>
    <xf numFmtId="0" fontId="11" fillId="0" borderId="92" xfId="0" applyFont="1" applyFill="1" applyBorder="1" applyAlignment="1" applyProtection="1">
      <alignment horizontal="center" vertical="top" wrapText="1"/>
    </xf>
    <xf numFmtId="0" fontId="5" fillId="0" borderId="93" xfId="0" applyFont="1" applyFill="1" applyBorder="1" applyAlignment="1" applyProtection="1">
      <alignment horizontal="justify" vertical="top" wrapText="1"/>
    </xf>
    <xf numFmtId="0" fontId="5" fillId="0" borderId="93" xfId="0" applyFont="1" applyFill="1" applyBorder="1" applyAlignment="1" applyProtection="1">
      <alignment horizontal="center" vertical="top" wrapText="1"/>
    </xf>
    <xf numFmtId="0" fontId="30" fillId="0" borderId="94" xfId="0" applyFont="1" applyBorder="1" applyAlignment="1" applyProtection="1">
      <alignment horizontal="center" vertical="top" wrapText="1"/>
    </xf>
    <xf numFmtId="0" fontId="25" fillId="0" borderId="0" xfId="0" applyFont="1" applyBorder="1" applyProtection="1">
      <protection locked="0"/>
    </xf>
    <xf numFmtId="0" fontId="25" fillId="0" borderId="0" xfId="0" applyFont="1" applyBorder="1" applyAlignment="1" applyProtection="1">
      <alignment horizontal="center"/>
      <protection locked="0"/>
    </xf>
    <xf numFmtId="0" fontId="39" fillId="5" borderId="0" xfId="1" applyFont="1" applyFill="1" applyAlignment="1" applyProtection="1">
      <alignment horizontal="center" vertical="center" wrapText="1"/>
    </xf>
    <xf numFmtId="0" fontId="40" fillId="0" borderId="0" xfId="1" applyFont="1" applyAlignment="1" applyProtection="1">
      <alignment horizontal="justify" vertical="center"/>
    </xf>
    <xf numFmtId="0" fontId="41" fillId="0" borderId="0" xfId="1" applyFont="1" applyAlignment="1" applyProtection="1">
      <alignment horizontal="justify" vertical="center"/>
    </xf>
    <xf numFmtId="0" fontId="41" fillId="0" borderId="0" xfId="1" applyFont="1" applyAlignment="1" applyProtection="1">
      <alignment horizontal="justify" vertical="center" wrapText="1"/>
    </xf>
    <xf numFmtId="0" fontId="40" fillId="0" borderId="0" xfId="1" applyFont="1" applyAlignment="1" applyProtection="1">
      <alignment horizontal="justify" vertical="center" wrapText="1"/>
    </xf>
    <xf numFmtId="0" fontId="42" fillId="0" borderId="0" xfId="1" applyFont="1" applyAlignment="1" applyProtection="1">
      <alignment horizontal="justify" vertical="center"/>
    </xf>
    <xf numFmtId="0" fontId="40" fillId="0" borderId="0" xfId="1" applyFont="1" applyFill="1" applyAlignment="1" applyProtection="1">
      <alignment horizontal="justify" vertical="center" wrapText="1"/>
    </xf>
    <xf numFmtId="49" fontId="23" fillId="3" borderId="64" xfId="0" applyNumberFormat="1" applyFont="1" applyFill="1" applyBorder="1" applyAlignment="1" applyProtection="1">
      <alignment horizontal="center" vertical="center" wrapText="1"/>
    </xf>
    <xf numFmtId="165" fontId="23" fillId="3" borderId="30" xfId="0" applyNumberFormat="1" applyFont="1" applyFill="1" applyBorder="1" applyAlignment="1" applyProtection="1">
      <alignment vertical="center"/>
    </xf>
    <xf numFmtId="3" fontId="23" fillId="3" borderId="30" xfId="0" applyNumberFormat="1" applyFont="1" applyFill="1" applyBorder="1" applyAlignment="1" applyProtection="1">
      <alignment vertical="center"/>
    </xf>
    <xf numFmtId="3" fontId="23" fillId="3" borderId="73" xfId="0" applyNumberFormat="1" applyFont="1" applyFill="1" applyBorder="1" applyAlignment="1" applyProtection="1">
      <alignment vertical="center"/>
    </xf>
    <xf numFmtId="165" fontId="23" fillId="3" borderId="70" xfId="0" applyNumberFormat="1" applyFont="1" applyFill="1" applyBorder="1" applyAlignment="1" applyProtection="1">
      <alignment vertical="center"/>
    </xf>
    <xf numFmtId="49" fontId="23" fillId="3" borderId="11" xfId="0" applyNumberFormat="1" applyFont="1" applyFill="1" applyBorder="1" applyAlignment="1" applyProtection="1">
      <alignment horizontal="center" vertical="center" wrapText="1"/>
    </xf>
    <xf numFmtId="165" fontId="23" fillId="3" borderId="7" xfId="0" applyNumberFormat="1" applyFont="1" applyFill="1" applyBorder="1" applyAlignment="1" applyProtection="1">
      <alignment vertical="center"/>
    </xf>
    <xf numFmtId="3" fontId="23" fillId="3" borderId="7" xfId="0" applyNumberFormat="1" applyFont="1" applyFill="1" applyBorder="1" applyAlignment="1" applyProtection="1">
      <alignment vertical="center"/>
    </xf>
    <xf numFmtId="165" fontId="23" fillId="3" borderId="7" xfId="0" applyNumberFormat="1" applyFont="1" applyFill="1" applyBorder="1" applyAlignment="1" applyProtection="1">
      <alignment horizontal="center" vertical="center"/>
    </xf>
    <xf numFmtId="3" fontId="23" fillId="3" borderId="7" xfId="0" applyNumberFormat="1" applyFont="1" applyFill="1" applyBorder="1" applyAlignment="1" applyProtection="1">
      <alignment horizontal="center" vertical="center"/>
    </xf>
    <xf numFmtId="0" fontId="23" fillId="3" borderId="12" xfId="0" applyNumberFormat="1" applyFont="1" applyFill="1" applyBorder="1" applyAlignment="1" applyProtection="1">
      <alignment horizontal="left" vertical="center" wrapText="1"/>
    </xf>
    <xf numFmtId="0" fontId="23" fillId="3" borderId="7" xfId="0" applyNumberFormat="1" applyFont="1" applyFill="1" applyBorder="1" applyAlignment="1" applyProtection="1">
      <alignment horizontal="left" vertical="center" wrapText="1"/>
    </xf>
    <xf numFmtId="43" fontId="12" fillId="0" borderId="48" xfId="2" applyFont="1" applyBorder="1" applyAlignment="1">
      <alignment horizontal="left" vertical="top" wrapText="1"/>
    </xf>
    <xf numFmtId="165" fontId="23" fillId="3" borderId="70" xfId="0" applyNumberFormat="1" applyFont="1" applyFill="1" applyBorder="1" applyAlignment="1" applyProtection="1">
      <alignment vertical="center" wrapText="1"/>
    </xf>
    <xf numFmtId="4" fontId="23" fillId="3" borderId="30" xfId="0" applyNumberFormat="1" applyFont="1" applyFill="1" applyBorder="1" applyAlignment="1" applyProtection="1">
      <alignment vertical="center"/>
    </xf>
    <xf numFmtId="49" fontId="28" fillId="3" borderId="12" xfId="0" applyNumberFormat="1" applyFont="1" applyFill="1" applyBorder="1" applyAlignment="1" applyProtection="1">
      <alignment horizontal="center" vertical="center" wrapText="1"/>
    </xf>
    <xf numFmtId="165" fontId="23" fillId="3" borderId="7" xfId="0" applyNumberFormat="1" applyFont="1" applyFill="1" applyBorder="1" applyAlignment="1" applyProtection="1">
      <alignment horizontal="right" vertical="center"/>
    </xf>
    <xf numFmtId="3" fontId="23" fillId="3" borderId="12" xfId="0" applyNumberFormat="1" applyFont="1" applyFill="1" applyBorder="1" applyAlignment="1" applyProtection="1">
      <alignment vertical="center"/>
    </xf>
    <xf numFmtId="0" fontId="23" fillId="0" borderId="2" xfId="0" applyFont="1" applyBorder="1" applyAlignment="1">
      <alignment vertical="top" wrapText="1"/>
    </xf>
    <xf numFmtId="49" fontId="23" fillId="3" borderId="96" xfId="0" applyNumberFormat="1" applyFont="1" applyFill="1" applyBorder="1" applyAlignment="1" applyProtection="1">
      <alignment horizontal="center" vertical="center" wrapText="1"/>
    </xf>
    <xf numFmtId="165" fontId="23" fillId="3" borderId="97" xfId="0" applyNumberFormat="1" applyFont="1" applyFill="1" applyBorder="1" applyAlignment="1" applyProtection="1">
      <alignment vertical="center"/>
    </xf>
    <xf numFmtId="0" fontId="23" fillId="0" borderId="0" xfId="0" applyFont="1" applyBorder="1" applyAlignment="1">
      <alignment vertical="top" wrapText="1"/>
    </xf>
    <xf numFmtId="49" fontId="23" fillId="3" borderId="30" xfId="0" applyNumberFormat="1" applyFont="1" applyFill="1" applyBorder="1" applyAlignment="1" applyProtection="1">
      <alignment horizontal="center" vertical="center" wrapText="1"/>
    </xf>
    <xf numFmtId="166" fontId="23" fillId="3" borderId="7" xfId="0" applyNumberFormat="1" applyFont="1" applyFill="1" applyBorder="1" applyAlignment="1" applyProtection="1">
      <alignment vertical="center"/>
    </xf>
    <xf numFmtId="49" fontId="23" fillId="3" borderId="98" xfId="0" applyNumberFormat="1" applyFont="1" applyFill="1" applyBorder="1" applyAlignment="1" applyProtection="1">
      <alignment horizontal="center" vertical="center" wrapText="1"/>
    </xf>
    <xf numFmtId="165" fontId="12" fillId="3" borderId="70" xfId="0" applyNumberFormat="1" applyFont="1" applyFill="1" applyBorder="1" applyAlignment="1" applyProtection="1">
      <alignment vertical="center"/>
    </xf>
    <xf numFmtId="165" fontId="21" fillId="3" borderId="70" xfId="0" applyNumberFormat="1" applyFont="1" applyFill="1" applyBorder="1" applyAlignment="1" applyProtection="1">
      <alignment vertical="center"/>
    </xf>
    <xf numFmtId="49" fontId="23" fillId="3" borderId="99" xfId="0" applyNumberFormat="1" applyFont="1" applyFill="1" applyBorder="1" applyAlignment="1" applyProtection="1">
      <alignment horizontal="center" vertical="center" wrapText="1"/>
    </xf>
    <xf numFmtId="49" fontId="23" fillId="3" borderId="7" xfId="0" applyNumberFormat="1" applyFont="1" applyFill="1" applyBorder="1" applyAlignment="1" applyProtection="1">
      <alignment horizontal="center" vertical="center" wrapText="1"/>
    </xf>
    <xf numFmtId="165" fontId="23" fillId="3" borderId="12" xfId="0" applyNumberFormat="1" applyFont="1" applyFill="1" applyBorder="1" applyAlignment="1" applyProtection="1">
      <alignment vertical="center"/>
    </xf>
    <xf numFmtId="165" fontId="23" fillId="3" borderId="38" xfId="0" applyNumberFormat="1" applyFont="1" applyFill="1" applyBorder="1" applyAlignment="1" applyProtection="1">
      <alignment vertical="center"/>
    </xf>
    <xf numFmtId="49" fontId="23" fillId="3" borderId="38" xfId="0" applyNumberFormat="1" applyFont="1" applyFill="1" applyBorder="1" applyAlignment="1" applyProtection="1">
      <alignment horizontal="center" vertical="center" wrapText="1"/>
    </xf>
    <xf numFmtId="166" fontId="23" fillId="3" borderId="38" xfId="0" applyNumberFormat="1" applyFont="1" applyFill="1" applyBorder="1" applyAlignment="1" applyProtection="1">
      <alignment vertical="center"/>
    </xf>
    <xf numFmtId="165" fontId="23" fillId="3" borderId="100" xfId="0" applyNumberFormat="1" applyFont="1" applyFill="1" applyBorder="1" applyAlignment="1" applyProtection="1">
      <alignment vertical="center"/>
    </xf>
    <xf numFmtId="0" fontId="23" fillId="3" borderId="102" xfId="0" applyFont="1" applyFill="1" applyBorder="1" applyAlignment="1" applyProtection="1">
      <alignment horizontal="left" vertical="center" wrapText="1"/>
    </xf>
    <xf numFmtId="165" fontId="23" fillId="3" borderId="96" xfId="0" applyNumberFormat="1" applyFont="1" applyFill="1" applyBorder="1" applyAlignment="1" applyProtection="1">
      <alignment vertical="center"/>
    </xf>
    <xf numFmtId="3" fontId="23" fillId="3" borderId="96" xfId="0" applyNumberFormat="1" applyFont="1" applyFill="1" applyBorder="1" applyAlignment="1" applyProtection="1">
      <alignment vertical="center"/>
    </xf>
    <xf numFmtId="0" fontId="23" fillId="0" borderId="40" xfId="0" applyFont="1" applyBorder="1" applyAlignment="1">
      <alignment vertical="center" wrapText="1"/>
    </xf>
    <xf numFmtId="0" fontId="23" fillId="3" borderId="7" xfId="0" applyFont="1" applyFill="1" applyBorder="1" applyAlignment="1" applyProtection="1">
      <alignment horizontal="left" vertical="top" wrapText="1"/>
    </xf>
    <xf numFmtId="0" fontId="23" fillId="0" borderId="40" xfId="0" applyFont="1" applyBorder="1" applyAlignment="1">
      <alignment vertical="top" wrapText="1"/>
    </xf>
    <xf numFmtId="0" fontId="23" fillId="0" borderId="7" xfId="0" applyFont="1" applyBorder="1" applyAlignment="1">
      <alignment vertical="top" wrapText="1"/>
    </xf>
    <xf numFmtId="165" fontId="23" fillId="3" borderId="98" xfId="0" applyNumberFormat="1" applyFont="1" applyFill="1" applyBorder="1" applyAlignment="1" applyProtection="1">
      <alignment vertical="center"/>
    </xf>
    <xf numFmtId="165" fontId="23" fillId="3" borderId="2" xfId="0" applyNumberFormat="1" applyFont="1" applyFill="1" applyBorder="1" applyAlignment="1" applyProtection="1">
      <alignment vertical="center"/>
    </xf>
    <xf numFmtId="165" fontId="23" fillId="3" borderId="96" xfId="0" applyNumberFormat="1" applyFont="1" applyFill="1" applyBorder="1" applyAlignment="1" applyProtection="1">
      <alignment horizontal="center" vertical="center"/>
    </xf>
    <xf numFmtId="3" fontId="23" fillId="3" borderId="98" xfId="0" applyNumberFormat="1" applyFont="1" applyFill="1" applyBorder="1" applyAlignment="1" applyProtection="1">
      <alignment vertical="center"/>
    </xf>
    <xf numFmtId="165" fontId="23" fillId="3" borderId="2" xfId="0" applyNumberFormat="1" applyFont="1" applyFill="1" applyBorder="1" applyAlignment="1" applyProtection="1">
      <alignment horizontal="center" vertical="center"/>
    </xf>
    <xf numFmtId="165" fontId="23" fillId="3" borderId="12" xfId="0" applyNumberFormat="1" applyFont="1" applyFill="1" applyBorder="1" applyAlignment="1" applyProtection="1">
      <alignment horizontal="center" vertical="center"/>
    </xf>
    <xf numFmtId="49" fontId="47" fillId="0" borderId="0" xfId="0" applyNumberFormat="1" applyFont="1" applyBorder="1" applyAlignment="1">
      <alignment horizontal="left" wrapText="1"/>
    </xf>
    <xf numFmtId="49" fontId="47" fillId="0" borderId="7" xfId="0" applyNumberFormat="1" applyFont="1" applyBorder="1" applyAlignment="1">
      <alignment horizontal="left" wrapText="1"/>
    </xf>
    <xf numFmtId="49" fontId="46" fillId="0" borderId="7" xfId="0" applyNumberFormat="1" applyFont="1" applyBorder="1" applyAlignment="1">
      <alignment horizontal="left" wrapText="1"/>
    </xf>
    <xf numFmtId="49" fontId="47" fillId="0" borderId="30" xfId="0" applyNumberFormat="1" applyFont="1" applyBorder="1" applyAlignment="1">
      <alignment horizontal="left" wrapText="1"/>
    </xf>
    <xf numFmtId="0" fontId="48" fillId="0" borderId="3" xfId="0" applyFont="1" applyBorder="1" applyAlignment="1">
      <alignment vertical="top" wrapText="1"/>
    </xf>
    <xf numFmtId="0" fontId="49" fillId="0" borderId="7" xfId="0" applyFont="1" applyBorder="1" applyAlignment="1">
      <alignment vertical="top" wrapText="1"/>
    </xf>
    <xf numFmtId="0" fontId="48" fillId="0" borderId="7" xfId="0" applyFont="1" applyBorder="1" applyAlignment="1">
      <alignment vertical="top" wrapText="1"/>
    </xf>
    <xf numFmtId="0" fontId="49" fillId="0" borderId="98" xfId="0" applyFont="1" applyBorder="1" applyAlignment="1">
      <alignment vertical="top" wrapText="1"/>
    </xf>
    <xf numFmtId="0" fontId="50" fillId="0" borderId="0" xfId="0" applyFont="1" applyAlignment="1">
      <alignment wrapText="1"/>
    </xf>
    <xf numFmtId="0" fontId="12" fillId="0" borderId="48" xfId="0" applyFont="1" applyBorder="1" applyAlignment="1">
      <alignment horizontal="center" vertical="center"/>
    </xf>
    <xf numFmtId="0" fontId="12" fillId="0" borderId="48" xfId="0" applyFont="1" applyBorder="1" applyAlignment="1">
      <alignment horizontal="center" vertical="center" wrapText="1"/>
    </xf>
    <xf numFmtId="0" fontId="23" fillId="0" borderId="3" xfId="0" applyFont="1" applyBorder="1" applyAlignment="1">
      <alignment wrapText="1"/>
    </xf>
    <xf numFmtId="0" fontId="23" fillId="0" borderId="0" xfId="0" applyFont="1" applyBorder="1" applyAlignment="1">
      <alignment wrapText="1"/>
    </xf>
    <xf numFmtId="0" fontId="23" fillId="0" borderId="7" xfId="0" applyFont="1" applyBorder="1" applyAlignment="1">
      <alignment wrapText="1"/>
    </xf>
    <xf numFmtId="0" fontId="23" fillId="0" borderId="7" xfId="0" applyFont="1" applyBorder="1" applyAlignment="1">
      <alignment horizontal="justify"/>
    </xf>
    <xf numFmtId="0" fontId="23" fillId="0" borderId="40" xfId="0" applyFont="1" applyBorder="1" applyAlignment="1">
      <alignment wrapText="1"/>
    </xf>
    <xf numFmtId="0" fontId="23" fillId="0" borderId="97" xfId="0" applyFont="1" applyBorder="1" applyAlignment="1">
      <alignment wrapText="1"/>
    </xf>
    <xf numFmtId="49" fontId="22" fillId="3" borderId="95" xfId="0" applyNumberFormat="1" applyFont="1" applyFill="1" applyBorder="1" applyAlignment="1" applyProtection="1">
      <alignment horizontal="center" vertical="center" wrapText="1"/>
    </xf>
    <xf numFmtId="0" fontId="23" fillId="0" borderId="38" xfId="0" applyFont="1" applyFill="1" applyBorder="1" applyAlignment="1" applyProtection="1">
      <alignment horizontal="left" vertical="top" wrapText="1"/>
    </xf>
    <xf numFmtId="0" fontId="23" fillId="3" borderId="30" xfId="0" applyFont="1" applyFill="1" applyBorder="1" applyAlignment="1" applyProtection="1">
      <alignment horizontal="left" vertical="center" wrapText="1"/>
    </xf>
    <xf numFmtId="49" fontId="23" fillId="3" borderId="95" xfId="0" applyNumberFormat="1" applyFont="1" applyFill="1" applyBorder="1" applyAlignment="1" applyProtection="1">
      <alignment horizontal="center" vertical="center" wrapText="1"/>
    </xf>
    <xf numFmtId="0" fontId="4" fillId="0" borderId="38" xfId="0" applyFont="1" applyFill="1" applyBorder="1" applyAlignment="1" applyProtection="1">
      <alignment horizontal="justify" vertical="top" wrapText="1"/>
    </xf>
    <xf numFmtId="0" fontId="15" fillId="0" borderId="0" xfId="0" applyNumberFormat="1" applyFont="1" applyFill="1" applyAlignment="1" applyProtection="1">
      <protection locked="0"/>
    </xf>
    <xf numFmtId="0" fontId="22" fillId="5" borderId="61" xfId="0" applyFont="1" applyFill="1" applyBorder="1" applyAlignment="1" applyProtection="1">
      <alignment vertical="top" wrapText="1"/>
    </xf>
    <xf numFmtId="49" fontId="22" fillId="0" borderId="35" xfId="0" applyNumberFormat="1" applyFont="1" applyBorder="1" applyAlignment="1" applyProtection="1">
      <alignment vertical="center"/>
    </xf>
    <xf numFmtId="0" fontId="23" fillId="0" borderId="8" xfId="0" applyFont="1" applyFill="1" applyBorder="1" applyAlignment="1" applyProtection="1">
      <alignment vertical="center" wrapText="1"/>
    </xf>
    <xf numFmtId="0" fontId="23" fillId="0" borderId="59" xfId="0" applyFont="1" applyFill="1" applyBorder="1" applyAlignment="1" applyProtection="1">
      <alignment vertical="center" wrapText="1"/>
    </xf>
    <xf numFmtId="49" fontId="28" fillId="3" borderId="12" xfId="0" applyNumberFormat="1" applyFont="1" applyFill="1" applyBorder="1" applyAlignment="1" applyProtection="1">
      <alignment vertical="center" wrapText="1"/>
    </xf>
    <xf numFmtId="0" fontId="23" fillId="0" borderId="7" xfId="0" applyFont="1" applyFill="1" applyBorder="1" applyAlignment="1" applyProtection="1">
      <alignment vertical="center" wrapText="1"/>
    </xf>
    <xf numFmtId="0" fontId="23" fillId="0" borderId="11" xfId="0" applyFont="1" applyFill="1" applyBorder="1" applyAlignment="1" applyProtection="1">
      <alignment vertical="center" wrapText="1"/>
    </xf>
    <xf numFmtId="0" fontId="23" fillId="0" borderId="101" xfId="0" applyFont="1" applyFill="1" applyBorder="1" applyAlignment="1" applyProtection="1">
      <alignment vertical="center" wrapText="1"/>
    </xf>
    <xf numFmtId="0" fontId="23" fillId="0" borderId="104" xfId="0" applyFont="1" applyFill="1" applyBorder="1" applyAlignment="1" applyProtection="1">
      <alignment vertical="center" wrapText="1"/>
    </xf>
    <xf numFmtId="0" fontId="23" fillId="0" borderId="103" xfId="0" applyFont="1" applyBorder="1" applyAlignment="1">
      <alignment vertical="top" wrapText="1"/>
    </xf>
    <xf numFmtId="0" fontId="45" fillId="0" borderId="42" xfId="0" applyFont="1" applyBorder="1" applyAlignment="1">
      <alignment vertical="top" wrapText="1"/>
    </xf>
    <xf numFmtId="0" fontId="45" fillId="0" borderId="98" xfId="0" applyFont="1" applyBorder="1" applyAlignment="1">
      <alignment vertical="top" wrapText="1"/>
    </xf>
    <xf numFmtId="0" fontId="49" fillId="0" borderId="70" xfId="0" applyFont="1" applyBorder="1" applyAlignment="1">
      <alignment vertical="top" wrapText="1"/>
    </xf>
    <xf numFmtId="0" fontId="49" fillId="0" borderId="40" xfId="0" applyFont="1" applyBorder="1" applyAlignment="1">
      <alignment vertical="top" wrapText="1"/>
    </xf>
    <xf numFmtId="0" fontId="23" fillId="0" borderId="42" xfId="0" applyFont="1" applyBorder="1" applyAlignment="1">
      <alignment vertical="center" wrapText="1"/>
    </xf>
    <xf numFmtId="0" fontId="23" fillId="0" borderId="40" xfId="0" applyFont="1" applyBorder="1" applyAlignment="1">
      <alignment vertical="center"/>
    </xf>
    <xf numFmtId="0" fontId="22" fillId="0" borderId="8" xfId="0" applyFont="1" applyFill="1" applyBorder="1" applyAlignment="1" applyProtection="1">
      <alignment vertical="center" wrapText="1"/>
    </xf>
    <xf numFmtId="0" fontId="23" fillId="0" borderId="0" xfId="0" applyFont="1" applyAlignment="1" applyProtection="1">
      <protection locked="0"/>
    </xf>
    <xf numFmtId="0" fontId="4" fillId="0" borderId="0" xfId="0" applyFont="1" applyAlignment="1" applyProtection="1">
      <protection locked="0"/>
    </xf>
    <xf numFmtId="0" fontId="4" fillId="0" borderId="0" xfId="0" applyFont="1" applyAlignment="1" applyProtection="1"/>
    <xf numFmtId="0" fontId="0" fillId="0" borderId="0" xfId="0" applyAlignment="1" applyProtection="1"/>
    <xf numFmtId="0" fontId="0" fillId="0" borderId="0" xfId="0" applyAlignment="1"/>
    <xf numFmtId="3" fontId="23" fillId="3" borderId="38" xfId="0" applyNumberFormat="1" applyFont="1" applyFill="1" applyBorder="1" applyAlignment="1" applyProtection="1">
      <alignment vertical="center"/>
    </xf>
    <xf numFmtId="0" fontId="23" fillId="3" borderId="38" xfId="0" applyFont="1" applyFill="1" applyBorder="1" applyAlignment="1" applyProtection="1">
      <alignment horizontal="left" vertical="center" wrapText="1"/>
    </xf>
    <xf numFmtId="165" fontId="51" fillId="3" borderId="70" xfId="0" applyNumberFormat="1" applyFont="1" applyFill="1" applyBorder="1" applyAlignment="1" applyProtection="1">
      <alignment vertical="center"/>
    </xf>
    <xf numFmtId="0" fontId="46" fillId="0" borderId="3" xfId="0" applyNumberFormat="1" applyFont="1" applyBorder="1" applyAlignment="1">
      <alignment horizontal="left" vertical="center" wrapText="1"/>
    </xf>
    <xf numFmtId="0" fontId="12" fillId="0" borderId="100" xfId="0" applyFont="1" applyBorder="1"/>
    <xf numFmtId="0" fontId="23" fillId="0" borderId="40" xfId="0" applyFont="1" applyFill="1" applyBorder="1" applyAlignment="1" applyProtection="1">
      <alignment vertical="center" wrapText="1"/>
    </xf>
    <xf numFmtId="0" fontId="23" fillId="0" borderId="70" xfId="0" applyFont="1" applyFill="1" applyBorder="1" applyAlignment="1" applyProtection="1">
      <alignment vertical="center" wrapText="1"/>
    </xf>
    <xf numFmtId="49" fontId="22" fillId="3" borderId="105" xfId="0" applyNumberFormat="1" applyFont="1" applyFill="1" applyBorder="1" applyAlignment="1" applyProtection="1">
      <alignment horizontal="center" vertical="center" wrapText="1"/>
    </xf>
    <xf numFmtId="49" fontId="22" fillId="3" borderId="106" xfId="0" applyNumberFormat="1" applyFont="1" applyFill="1" applyBorder="1" applyAlignment="1" applyProtection="1">
      <alignment horizontal="center" vertical="center" wrapText="1"/>
    </xf>
    <xf numFmtId="0" fontId="22" fillId="3" borderId="38" xfId="0" applyFont="1" applyFill="1" applyBorder="1" applyAlignment="1" applyProtection="1">
      <alignment vertical="center" wrapText="1"/>
    </xf>
    <xf numFmtId="0" fontId="31" fillId="3" borderId="38" xfId="0" applyFont="1" applyFill="1" applyBorder="1" applyAlignment="1" applyProtection="1">
      <alignment vertical="center" wrapText="1"/>
    </xf>
    <xf numFmtId="165" fontId="22" fillId="3" borderId="38" xfId="0" applyNumberFormat="1" applyFont="1" applyFill="1" applyBorder="1" applyAlignment="1" applyProtection="1">
      <alignment vertical="center"/>
    </xf>
    <xf numFmtId="3" fontId="22" fillId="3" borderId="38" xfId="0" applyNumberFormat="1" applyFont="1" applyFill="1" applyBorder="1" applyAlignment="1" applyProtection="1">
      <alignment vertical="center"/>
    </xf>
    <xf numFmtId="165" fontId="22" fillId="3" borderId="42" xfId="0" applyNumberFormat="1" applyFont="1" applyFill="1" applyBorder="1" applyAlignment="1" applyProtection="1">
      <alignment vertical="center"/>
    </xf>
    <xf numFmtId="3" fontId="23" fillId="3" borderId="4" xfId="0" applyNumberFormat="1" applyFont="1" applyFill="1" applyBorder="1" applyAlignment="1" applyProtection="1">
      <alignment horizontal="center" vertical="center" wrapText="1"/>
    </xf>
    <xf numFmtId="0" fontId="23" fillId="3" borderId="5" xfId="0" applyFont="1" applyFill="1" applyBorder="1" applyAlignment="1" applyProtection="1">
      <alignment horizontal="left" vertical="center" wrapText="1"/>
    </xf>
    <xf numFmtId="49" fontId="23" fillId="3" borderId="5" xfId="0" applyNumberFormat="1" applyFont="1" applyFill="1" applyBorder="1" applyAlignment="1" applyProtection="1">
      <alignment horizontal="center" vertical="center" wrapText="1"/>
    </xf>
    <xf numFmtId="165" fontId="23" fillId="3" borderId="5" xfId="0" applyNumberFormat="1" applyFont="1" applyFill="1" applyBorder="1" applyAlignment="1" applyProtection="1">
      <alignment horizontal="center" vertical="center"/>
    </xf>
    <xf numFmtId="3" fontId="23" fillId="3" borderId="5" xfId="0" applyNumberFormat="1" applyFont="1" applyFill="1" applyBorder="1" applyAlignment="1" applyProtection="1">
      <alignment horizontal="center" vertical="center"/>
    </xf>
    <xf numFmtId="0" fontId="23" fillId="0" borderId="107" xfId="0" applyFont="1" applyFill="1" applyBorder="1" applyAlignment="1" applyProtection="1">
      <alignment vertical="center" wrapText="1"/>
    </xf>
    <xf numFmtId="0" fontId="12" fillId="0" borderId="52" xfId="0" applyFont="1" applyBorder="1"/>
    <xf numFmtId="0" fontId="0" fillId="0" borderId="52" xfId="0" applyBorder="1"/>
    <xf numFmtId="0" fontId="12" fillId="0" borderId="0" xfId="0" applyFont="1" applyBorder="1"/>
    <xf numFmtId="0" fontId="0" fillId="0" borderId="0" xfId="0" applyBorder="1"/>
    <xf numFmtId="0" fontId="23" fillId="0" borderId="0" xfId="0" applyFont="1" applyBorder="1" applyAlignment="1">
      <alignment vertical="center" wrapText="1"/>
    </xf>
    <xf numFmtId="3" fontId="23" fillId="3" borderId="9" xfId="0" applyNumberFormat="1" applyFont="1" applyFill="1" applyBorder="1" applyAlignment="1" applyProtection="1">
      <alignment horizontal="center" vertical="center" wrapText="1"/>
    </xf>
    <xf numFmtId="0" fontId="23" fillId="0" borderId="60" xfId="0" applyFont="1" applyBorder="1" applyAlignment="1">
      <alignment vertical="top" wrapText="1"/>
    </xf>
    <xf numFmtId="49" fontId="23" fillId="3" borderId="108" xfId="0" applyNumberFormat="1" applyFont="1" applyFill="1" applyBorder="1" applyAlignment="1" applyProtection="1">
      <alignment horizontal="center" vertical="center" wrapText="1"/>
    </xf>
    <xf numFmtId="165" fontId="23" fillId="3" borderId="10" xfId="0" applyNumberFormat="1" applyFont="1" applyFill="1" applyBorder="1" applyAlignment="1" applyProtection="1">
      <alignment vertical="center"/>
    </xf>
    <xf numFmtId="3" fontId="23" fillId="3" borderId="10" xfId="0" applyNumberFormat="1" applyFont="1" applyFill="1" applyBorder="1" applyAlignment="1" applyProtection="1">
      <alignment vertical="center"/>
    </xf>
    <xf numFmtId="165" fontId="23" fillId="3" borderId="109" xfId="0" applyNumberFormat="1" applyFont="1" applyFill="1" applyBorder="1" applyAlignment="1" applyProtection="1">
      <alignment vertical="center"/>
    </xf>
    <xf numFmtId="0" fontId="44" fillId="0" borderId="109" xfId="0" applyFont="1" applyBorder="1" applyAlignment="1">
      <alignment vertical="center"/>
    </xf>
    <xf numFmtId="0" fontId="12" fillId="0" borderId="60" xfId="0" applyFont="1" applyBorder="1"/>
    <xf numFmtId="0" fontId="0" fillId="0" borderId="60" xfId="0" applyBorder="1"/>
    <xf numFmtId="0" fontId="52" fillId="0" borderId="48" xfId="0" applyFont="1" applyBorder="1" applyAlignment="1">
      <alignment horizontal="center" vertical="top" wrapText="1"/>
    </xf>
    <xf numFmtId="0" fontId="0" fillId="0" borderId="48" xfId="0" applyBorder="1" applyAlignment="1">
      <alignment horizontal="center"/>
    </xf>
    <xf numFmtId="0" fontId="25" fillId="0" borderId="0" xfId="0" applyFont="1" applyAlignment="1" applyProtection="1">
      <alignment wrapText="1"/>
      <protection locked="0"/>
    </xf>
    <xf numFmtId="165" fontId="49" fillId="3" borderId="7" xfId="0" applyNumberFormat="1" applyFont="1" applyFill="1" applyBorder="1" applyAlignment="1" applyProtection="1">
      <alignment vertical="center"/>
    </xf>
    <xf numFmtId="3" fontId="23" fillId="3" borderId="38" xfId="0" applyNumberFormat="1" applyFont="1" applyFill="1" applyBorder="1" applyAlignment="1" applyProtection="1">
      <alignment vertical="center"/>
    </xf>
    <xf numFmtId="0" fontId="23" fillId="0" borderId="52" xfId="0" applyFont="1" applyFill="1" applyBorder="1" applyAlignment="1" applyProtection="1">
      <alignment horizontal="center" vertical="top" wrapText="1"/>
    </xf>
    <xf numFmtId="0" fontId="23" fillId="3" borderId="38" xfId="0" applyFont="1" applyFill="1" applyBorder="1" applyAlignment="1" applyProtection="1">
      <alignment horizontal="center" vertical="center" wrapText="1"/>
    </xf>
    <xf numFmtId="0" fontId="23" fillId="3" borderId="38" xfId="0" applyFont="1" applyFill="1" applyBorder="1" applyAlignment="1" applyProtection="1">
      <alignment horizontal="left" vertical="center" wrapText="1"/>
    </xf>
    <xf numFmtId="0" fontId="0" fillId="0" borderId="38" xfId="0" applyBorder="1" applyAlignment="1">
      <alignment horizontal="center" vertical="center" wrapText="1"/>
    </xf>
    <xf numFmtId="165" fontId="23" fillId="3" borderId="70" xfId="0" applyNumberFormat="1" applyFont="1" applyFill="1" applyBorder="1" applyAlignment="1" applyProtection="1">
      <alignment horizontal="center" vertical="center" wrapText="1"/>
    </xf>
    <xf numFmtId="165" fontId="23" fillId="3" borderId="69" xfId="0" applyNumberFormat="1" applyFont="1" applyFill="1" applyBorder="1" applyAlignment="1" applyProtection="1">
      <alignment horizontal="center" vertical="center" wrapText="1"/>
    </xf>
    <xf numFmtId="165" fontId="23" fillId="3" borderId="7" xfId="0" applyNumberFormat="1" applyFont="1" applyFill="1" applyBorder="1" applyAlignment="1" applyProtection="1">
      <alignment vertical="center" wrapText="1"/>
    </xf>
    <xf numFmtId="49" fontId="22" fillId="5" borderId="35" xfId="0" applyNumberFormat="1" applyFont="1" applyFill="1" applyBorder="1" applyAlignment="1" applyProtection="1">
      <alignment horizontal="center" vertical="center" wrapText="1"/>
    </xf>
    <xf numFmtId="49" fontId="22" fillId="5" borderId="50" xfId="0" applyNumberFormat="1" applyFont="1" applyFill="1" applyBorder="1" applyAlignment="1" applyProtection="1">
      <alignment horizontal="center" vertical="center" wrapText="1"/>
    </xf>
    <xf numFmtId="0" fontId="22" fillId="5" borderId="35" xfId="0" applyFont="1" applyFill="1" applyBorder="1" applyAlignment="1" applyProtection="1">
      <alignment horizontal="center" vertical="center" wrapText="1"/>
    </xf>
    <xf numFmtId="0" fontId="22" fillId="5" borderId="50" xfId="0" applyFont="1" applyFill="1" applyBorder="1" applyAlignment="1" applyProtection="1">
      <alignment horizontal="center" vertical="center" wrapText="1"/>
    </xf>
    <xf numFmtId="0" fontId="22" fillId="5" borderId="53" xfId="0" applyFont="1" applyFill="1" applyBorder="1" applyAlignment="1" applyProtection="1">
      <alignment horizontal="center" vertical="center" wrapText="1"/>
    </xf>
    <xf numFmtId="0" fontId="22" fillId="5" borderId="51" xfId="0" applyFont="1" applyFill="1" applyBorder="1" applyAlignment="1" applyProtection="1">
      <alignment horizontal="center" vertical="center" wrapText="1"/>
    </xf>
    <xf numFmtId="0" fontId="22" fillId="5" borderId="54" xfId="0" applyFont="1" applyFill="1" applyBorder="1" applyAlignment="1" applyProtection="1">
      <alignment horizontal="center" vertical="center" wrapText="1"/>
    </xf>
    <xf numFmtId="0" fontId="22" fillId="5" borderId="55" xfId="0" applyFont="1" applyFill="1" applyBorder="1" applyAlignment="1" applyProtection="1">
      <alignment horizontal="center" vertical="center" wrapText="1"/>
    </xf>
    <xf numFmtId="0" fontId="25" fillId="0" borderId="2" xfId="0" applyFont="1" applyBorder="1" applyAlignment="1" applyProtection="1">
      <alignment horizontal="center"/>
      <protection locked="0"/>
    </xf>
    <xf numFmtId="0" fontId="22" fillId="5" borderId="52" xfId="0"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22" fillId="5" borderId="60" xfId="0" applyFont="1" applyFill="1" applyBorder="1" applyAlignment="1" applyProtection="1">
      <alignment horizontal="center" vertical="center" wrapText="1"/>
    </xf>
    <xf numFmtId="0" fontId="25" fillId="0" borderId="0" xfId="0" applyFont="1" applyAlignment="1" applyProtection="1">
      <alignment horizontal="center" wrapText="1"/>
      <protection locked="0"/>
    </xf>
    <xf numFmtId="0" fontId="53" fillId="0" borderId="2" xfId="3" applyBorder="1" applyAlignment="1" applyProtection="1">
      <alignment horizontal="center"/>
      <protection locked="0"/>
    </xf>
    <xf numFmtId="0" fontId="23" fillId="0" borderId="2" xfId="0" applyFont="1" applyBorder="1" applyAlignment="1" applyProtection="1">
      <alignment horizontal="center"/>
      <protection locked="0"/>
    </xf>
    <xf numFmtId="0" fontId="25" fillId="0" borderId="0" xfId="0" applyFont="1" applyAlignment="1" applyProtection="1">
      <alignment horizontal="left" vertical="center" wrapText="1"/>
      <protection locked="0"/>
    </xf>
    <xf numFmtId="0" fontId="25" fillId="0" borderId="0" xfId="0" applyFont="1" applyAlignment="1" applyProtection="1">
      <alignment vertical="center"/>
      <protection locked="0"/>
    </xf>
    <xf numFmtId="0" fontId="22" fillId="0" borderId="71" xfId="0" applyFont="1" applyFill="1" applyBorder="1" applyAlignment="1" applyProtection="1">
      <alignment vertical="center" wrapText="1"/>
    </xf>
    <xf numFmtId="0" fontId="22" fillId="0" borderId="72" xfId="0" applyFont="1" applyFill="1" applyBorder="1" applyAlignment="1" applyProtection="1">
      <alignment vertical="center" wrapText="1"/>
    </xf>
    <xf numFmtId="0" fontId="22" fillId="0" borderId="62" xfId="0" applyFont="1" applyFill="1" applyBorder="1" applyAlignment="1" applyProtection="1">
      <alignment vertical="center" wrapText="1"/>
    </xf>
    <xf numFmtId="0" fontId="22" fillId="5" borderId="63" xfId="0" applyFont="1" applyFill="1" applyBorder="1" applyAlignment="1" applyProtection="1">
      <alignment horizontal="center" vertical="center" wrapText="1"/>
    </xf>
    <xf numFmtId="0" fontId="22" fillId="5" borderId="61" xfId="0" applyFont="1" applyFill="1" applyBorder="1" applyAlignment="1" applyProtection="1">
      <alignment horizontal="center" vertical="center" wrapText="1"/>
    </xf>
    <xf numFmtId="0" fontId="22" fillId="5" borderId="49" xfId="0" applyFont="1" applyFill="1" applyBorder="1" applyAlignment="1" applyProtection="1">
      <alignment horizontal="center" vertical="center" wrapText="1"/>
    </xf>
    <xf numFmtId="0" fontId="22" fillId="5" borderId="68" xfId="0" applyFont="1" applyFill="1" applyBorder="1" applyAlignment="1" applyProtection="1">
      <alignment horizontal="center" vertical="center" wrapText="1"/>
    </xf>
    <xf numFmtId="0" fontId="22" fillId="0" borderId="51" xfId="0" applyFont="1" applyFill="1" applyBorder="1" applyAlignment="1" applyProtection="1">
      <alignment horizontal="center" vertical="center" wrapText="1"/>
    </xf>
    <xf numFmtId="0" fontId="22" fillId="0" borderId="52" xfId="0" applyFont="1" applyFill="1" applyBorder="1" applyAlignment="1" applyProtection="1">
      <alignment horizontal="center" vertical="center" wrapText="1"/>
    </xf>
    <xf numFmtId="0" fontId="22" fillId="0" borderId="63" xfId="0" applyFont="1" applyFill="1" applyBorder="1" applyAlignment="1" applyProtection="1">
      <alignment horizontal="center" vertical="center" wrapText="1"/>
    </xf>
    <xf numFmtId="0" fontId="22" fillId="0" borderId="54"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61" xfId="0" applyFont="1" applyFill="1" applyBorder="1" applyAlignment="1" applyProtection="1">
      <alignment horizontal="center" vertical="center" wrapText="1"/>
    </xf>
    <xf numFmtId="0" fontId="22" fillId="0" borderId="55" xfId="0" applyFont="1" applyFill="1" applyBorder="1" applyAlignment="1" applyProtection="1">
      <alignment horizontal="center" vertical="center" wrapText="1"/>
    </xf>
    <xf numFmtId="0" fontId="22" fillId="0" borderId="60" xfId="0" applyFont="1" applyFill="1" applyBorder="1" applyAlignment="1" applyProtection="1">
      <alignment horizontal="center" vertical="center" wrapText="1"/>
    </xf>
    <xf numFmtId="0" fontId="22" fillId="0" borderId="66" xfId="0" applyFont="1" applyFill="1" applyBorder="1" applyAlignment="1" applyProtection="1">
      <alignment horizontal="center" vertical="center" wrapText="1"/>
    </xf>
    <xf numFmtId="0" fontId="22" fillId="5" borderId="66" xfId="0" applyFont="1" applyFill="1" applyBorder="1" applyAlignment="1" applyProtection="1">
      <alignment horizontal="center" vertical="center" wrapText="1"/>
    </xf>
    <xf numFmtId="0" fontId="13" fillId="0" borderId="0" xfId="0" applyNumberFormat="1" applyFont="1" applyFill="1" applyAlignment="1" applyProtection="1">
      <alignment horizontal="center" vertical="center"/>
      <protection locked="0"/>
    </xf>
    <xf numFmtId="0" fontId="26" fillId="0" borderId="0" xfId="0" applyNumberFormat="1" applyFont="1" applyFill="1" applyBorder="1" applyAlignment="1" applyProtection="1">
      <alignment horizontal="center"/>
      <protection locked="0"/>
    </xf>
    <xf numFmtId="0" fontId="20" fillId="0" borderId="60" xfId="0" applyNumberFormat="1" applyFont="1" applyFill="1" applyBorder="1" applyAlignment="1" applyProtection="1">
      <alignment horizontal="left" vertical="top"/>
      <protection locked="0"/>
    </xf>
    <xf numFmtId="0" fontId="16" fillId="0" borderId="0" xfId="0" applyNumberFormat="1" applyFont="1" applyFill="1" applyAlignment="1" applyProtection="1">
      <alignment horizontal="left" vertical="center" wrapText="1"/>
      <protection locked="0"/>
    </xf>
    <xf numFmtId="0" fontId="22" fillId="5" borderId="35" xfId="0" applyFont="1" applyFill="1" applyBorder="1" applyAlignment="1" applyProtection="1">
      <alignment horizontal="center" vertical="center" textRotation="90" wrapText="1"/>
    </xf>
    <xf numFmtId="0" fontId="22" fillId="5" borderId="50" xfId="0" applyFont="1" applyFill="1" applyBorder="1" applyAlignment="1" applyProtection="1">
      <alignment horizontal="center" vertical="center" textRotation="90" wrapText="1"/>
    </xf>
    <xf numFmtId="0" fontId="22" fillId="5" borderId="53" xfId="0" applyFont="1" applyFill="1" applyBorder="1" applyAlignment="1" applyProtection="1">
      <alignment horizontal="center" vertical="center" textRotation="90" wrapText="1"/>
    </xf>
    <xf numFmtId="0" fontId="11" fillId="15" borderId="88" xfId="0" applyFont="1" applyFill="1" applyBorder="1" applyAlignment="1" applyProtection="1">
      <alignment horizontal="center" vertical="top" wrapText="1"/>
    </xf>
    <xf numFmtId="0" fontId="11" fillId="15" borderId="84" xfId="0" applyFont="1" applyFill="1" applyBorder="1" applyAlignment="1" applyProtection="1">
      <alignment horizontal="center" vertical="top" wrapText="1"/>
    </xf>
    <xf numFmtId="0" fontId="11" fillId="15" borderId="89" xfId="0" applyFont="1" applyFill="1" applyBorder="1" applyAlignment="1" applyProtection="1">
      <alignment horizontal="center" vertical="top" wrapText="1"/>
    </xf>
    <xf numFmtId="0" fontId="21" fillId="0" borderId="45" xfId="0" applyFont="1" applyBorder="1" applyAlignment="1">
      <alignment horizontal="center" vertical="top" wrapText="1"/>
    </xf>
    <xf numFmtId="0" fontId="21" fillId="0" borderId="21" xfId="0" applyFont="1" applyBorder="1" applyAlignment="1">
      <alignment horizontal="center" vertical="top" wrapText="1"/>
    </xf>
    <xf numFmtId="0" fontId="21" fillId="0" borderId="41" xfId="0" applyFont="1" applyBorder="1" applyAlignment="1">
      <alignment horizontal="center" vertical="top" wrapText="1"/>
    </xf>
    <xf numFmtId="0" fontId="21" fillId="0" borderId="42" xfId="0" applyFont="1" applyBorder="1" applyAlignment="1">
      <alignment horizontal="center" vertical="top" wrapText="1"/>
    </xf>
    <xf numFmtId="0" fontId="21" fillId="0" borderId="58" xfId="0" applyFont="1" applyBorder="1" applyAlignment="1">
      <alignment horizontal="center" vertical="top" wrapText="1"/>
    </xf>
    <xf numFmtId="0" fontId="21" fillId="0" borderId="25" xfId="0" applyFont="1" applyBorder="1" applyAlignment="1">
      <alignment horizontal="center" vertical="top" wrapText="1"/>
    </xf>
    <xf numFmtId="0" fontId="21" fillId="0" borderId="26" xfId="0" applyFont="1" applyBorder="1" applyAlignment="1">
      <alignment horizontal="center" vertical="top" wrapText="1"/>
    </xf>
    <xf numFmtId="0" fontId="21" fillId="0" borderId="27" xfId="0" applyFont="1" applyBorder="1" applyAlignment="1">
      <alignment horizontal="center" vertical="top" wrapText="1"/>
    </xf>
    <xf numFmtId="0" fontId="21" fillId="0" borderId="22" xfId="0" applyFont="1" applyBorder="1" applyAlignment="1">
      <alignment horizontal="center" vertical="top" wrapText="1"/>
    </xf>
    <xf numFmtId="0" fontId="21" fillId="0" borderId="14" xfId="0" applyFont="1" applyBorder="1" applyAlignment="1">
      <alignment horizontal="center" vertical="top" wrapText="1"/>
    </xf>
    <xf numFmtId="0" fontId="21" fillId="0" borderId="16" xfId="0" applyFont="1" applyBorder="1" applyAlignment="1">
      <alignment horizontal="center" vertical="top" wrapText="1"/>
    </xf>
    <xf numFmtId="0" fontId="21" fillId="0" borderId="24" xfId="0" applyFont="1" applyBorder="1" applyAlignment="1">
      <alignment horizontal="center" vertical="top" wrapText="1"/>
    </xf>
    <xf numFmtId="0" fontId="21" fillId="0" borderId="15" xfId="0" applyFont="1" applyBorder="1" applyAlignment="1">
      <alignment horizontal="center" vertical="top" wrapText="1"/>
    </xf>
    <xf numFmtId="0" fontId="21" fillId="0" borderId="18" xfId="0" applyFont="1" applyBorder="1" applyAlignment="1">
      <alignment horizontal="center" vertical="top" wrapText="1"/>
    </xf>
    <xf numFmtId="0" fontId="21" fillId="0" borderId="23"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7" xfId="0" applyFont="1" applyFill="1" applyBorder="1" applyAlignment="1">
      <alignment horizontal="center" vertical="top" wrapText="1"/>
    </xf>
    <xf numFmtId="0" fontId="21" fillId="0" borderId="23" xfId="0" applyFont="1" applyBorder="1" applyAlignment="1">
      <alignment horizontal="center" vertical="top" wrapText="1"/>
    </xf>
    <xf numFmtId="0" fontId="21" fillId="0" borderId="7" xfId="0" applyFont="1" applyBorder="1" applyAlignment="1">
      <alignment horizontal="center" vertical="top" wrapText="1"/>
    </xf>
    <xf numFmtId="0" fontId="21" fillId="0" borderId="17" xfId="0" applyFont="1" applyBorder="1" applyAlignment="1">
      <alignment horizontal="center" vertical="top" wrapText="1"/>
    </xf>
    <xf numFmtId="0" fontId="21" fillId="0" borderId="56" xfId="0" applyFont="1" applyBorder="1" applyAlignment="1">
      <alignment horizontal="center" vertical="top" wrapText="1"/>
    </xf>
    <xf numFmtId="0" fontId="21" fillId="0" borderId="32" xfId="0" applyFont="1" applyBorder="1" applyAlignment="1">
      <alignment horizontal="center" vertical="top" wrapText="1"/>
    </xf>
    <xf numFmtId="0" fontId="21" fillId="0" borderId="57" xfId="0" applyFont="1" applyBorder="1" applyAlignment="1">
      <alignment horizontal="center" vertical="top" wrapText="1"/>
    </xf>
  </cellXfs>
  <cellStyles count="4">
    <cellStyle name="Гиперссылка" xfId="3" builtinId="8"/>
    <cellStyle name="Обычный" xfId="0" builtinId="0"/>
    <cellStyle name="Обычный 2" xfId="1"/>
    <cellStyle name="Финансовый" xfId="2" builtinId="3"/>
  </cellStyles>
  <dxfs count="4">
    <dxf>
      <font>
        <b/>
        <i val="0"/>
        <condense val="0"/>
        <extend val="0"/>
        <color indexed="17"/>
      </font>
    </dxf>
    <dxf>
      <font>
        <b/>
        <i val="0"/>
        <condense val="0"/>
        <extend val="0"/>
        <color indexed="18"/>
      </font>
    </dxf>
    <dxf>
      <font>
        <b/>
        <i val="0"/>
        <condense val="0"/>
        <extend val="0"/>
        <color indexed="10"/>
      </font>
    </dxf>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1060;&#1086;&#1088;&#1084;&#1072; &#1086;&#1090;&#1095;&#1077;&#1090;&#1072;'!A1"/><Relationship Id="rId1" Type="http://schemas.openxmlformats.org/officeDocument/2006/relationships/hyperlink" Target="#'&#1060;&#1086;&#1088;&#1084;&#1072; &#1086;&#1090;&#1095;&#1077;&#1090;&#1072;'!A1"/></Relationships>
</file>

<file path=xl/drawings/_rels/drawing2.xml.rels><?xml version="1.0" encoding="UTF-8" standalone="yes"?>
<Relationships xmlns="http://schemas.openxmlformats.org/package/2006/relationships"><Relationship Id="rId2" Type="http://schemas.openxmlformats.org/officeDocument/2006/relationships/hyperlink" Target="#'&#1055;&#1077;&#1088;&#1077;&#1095;&#1077;&#1085;&#1100; &#1084;&#1077;&#1088;&#1086;&#1087;&#1088;&#1080;&#1103;&#1090;&#1080;&#1081; &#1060;&#1062;&#1055;'!A1"/><Relationship Id="rId1" Type="http://schemas.openxmlformats.org/officeDocument/2006/relationships/hyperlink" Target="#'&#1055;&#1086;&#1088;&#1103;&#1076;&#1086;&#1082; &#1079;&#1072;&#1087;&#1086;&#1083;&#1085;&#1077;&#1085;&#1080;&#1103;'!A1"/></Relationships>
</file>

<file path=xl/drawings/_rels/drawing3.xml.rels><?xml version="1.0" encoding="UTF-8" standalone="yes"?>
<Relationships xmlns="http://schemas.openxmlformats.org/package/2006/relationships"><Relationship Id="rId1" Type="http://schemas.openxmlformats.org/officeDocument/2006/relationships/hyperlink" Target="#'&#1060;&#1086;&#1088;&#1084;&#1072; &#1086;&#1090;&#1095;&#1077;&#1090;&#1072;'!A1"/></Relationships>
</file>

<file path=xl/drawings/drawing1.xml><?xml version="1.0" encoding="utf-8"?>
<xdr:wsDr xmlns:xdr="http://schemas.openxmlformats.org/drawingml/2006/spreadsheetDrawing" xmlns:a="http://schemas.openxmlformats.org/drawingml/2006/main">
  <xdr:twoCellAnchor editAs="oneCell">
    <xdr:from>
      <xdr:col>1</xdr:col>
      <xdr:colOff>6296025</xdr:colOff>
      <xdr:row>0</xdr:row>
      <xdr:rowOff>123825</xdr:rowOff>
    </xdr:from>
    <xdr:to>
      <xdr:col>1</xdr:col>
      <xdr:colOff>7486650</xdr:colOff>
      <xdr:row>3</xdr:row>
      <xdr:rowOff>28575</xdr:rowOff>
    </xdr:to>
    <xdr:sp macro="" textlink="">
      <xdr:nvSpPr>
        <xdr:cNvPr id="8193" name="AutoShape 1">
          <a:hlinkClick xmlns:r="http://schemas.openxmlformats.org/officeDocument/2006/relationships" r:id="rId1"/>
        </xdr:cNvPr>
        <xdr:cNvSpPr>
          <a:spLocks noChangeArrowheads="1"/>
        </xdr:cNvSpPr>
      </xdr:nvSpPr>
      <xdr:spPr bwMode="auto">
        <a:xfrm>
          <a:off x="6905625" y="123825"/>
          <a:ext cx="1190625" cy="3905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twoCellAnchor editAs="oneCell">
    <xdr:from>
      <xdr:col>1</xdr:col>
      <xdr:colOff>3286124</xdr:colOff>
      <xdr:row>37</xdr:row>
      <xdr:rowOff>76200</xdr:rowOff>
    </xdr:from>
    <xdr:to>
      <xdr:col>1</xdr:col>
      <xdr:colOff>5819775</xdr:colOff>
      <xdr:row>39</xdr:row>
      <xdr:rowOff>47625</xdr:rowOff>
    </xdr:to>
    <xdr:sp macro="" textlink="">
      <xdr:nvSpPr>
        <xdr:cNvPr id="8200" name="AutoShape 8">
          <a:hlinkClick xmlns:r="http://schemas.openxmlformats.org/officeDocument/2006/relationships" r:id="rId2"/>
        </xdr:cNvPr>
        <xdr:cNvSpPr>
          <a:spLocks noChangeArrowheads="1"/>
        </xdr:cNvSpPr>
      </xdr:nvSpPr>
      <xdr:spPr bwMode="auto">
        <a:xfrm>
          <a:off x="3895724" y="35385375"/>
          <a:ext cx="2533651" cy="29527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89647</xdr:colOff>
      <xdr:row>0</xdr:row>
      <xdr:rowOff>85165</xdr:rowOff>
    </xdr:from>
    <xdr:to>
      <xdr:col>2</xdr:col>
      <xdr:colOff>1289797</xdr:colOff>
      <xdr:row>1</xdr:row>
      <xdr:rowOff>235323</xdr:rowOff>
    </xdr:to>
    <xdr:sp macro="" textlink="">
      <xdr:nvSpPr>
        <xdr:cNvPr id="2" name="AutoShape 293">
          <a:hlinkClick xmlns:r="http://schemas.openxmlformats.org/officeDocument/2006/relationships" r:id="rId1" tooltip="Нажмите для перехода к странице с рекомендациями"/>
        </xdr:cNvPr>
        <xdr:cNvSpPr>
          <a:spLocks noChangeArrowheads="1"/>
        </xdr:cNvSpPr>
      </xdr:nvSpPr>
      <xdr:spPr bwMode="auto">
        <a:xfrm>
          <a:off x="89647" y="85165"/>
          <a:ext cx="2119032" cy="475129"/>
        </a:xfrm>
        <a:prstGeom prst="bevel">
          <a:avLst>
            <a:gd name="adj" fmla="val 7315"/>
          </a:avLst>
        </a:prstGeom>
        <a:solidFill>
          <a:srgbClr val="EAEAEA"/>
        </a:solidFill>
        <a:ln w="9525">
          <a:solidFill>
            <a:srgbClr val="FFFFFF"/>
          </a:solidFill>
          <a:miter lim="800000"/>
          <a:headEnd/>
          <a:tailEnd/>
        </a:ln>
      </xdr:spPr>
      <xdr:txBody>
        <a:bodyPr vertOverflow="clip" wrap="square" lIns="36576" tIns="22860" rIns="36576" bIns="0" anchor="t" upright="1"/>
        <a:lstStyle/>
        <a:p>
          <a:pPr algn="ctr" rtl="1">
            <a:defRPr sz="1000"/>
          </a:pPr>
          <a:r>
            <a:rPr lang="ru-RU" sz="1000" b="0" i="0" strike="noStrike" baseline="0">
              <a:solidFill>
                <a:srgbClr val="000000"/>
              </a:solidFill>
              <a:latin typeface="Arial"/>
              <a:cs typeface="Arial"/>
            </a:rPr>
            <a:t>Ознакомиться с порядком заполнения</a:t>
          </a:r>
        </a:p>
      </xdr:txBody>
    </xdr:sp>
    <xdr:clientData fPrintsWithSheet="0"/>
  </xdr:twoCellAnchor>
  <xdr:twoCellAnchor editAs="oneCell">
    <xdr:from>
      <xdr:col>0</xdr:col>
      <xdr:colOff>89647</xdr:colOff>
      <xdr:row>1</xdr:row>
      <xdr:rowOff>302558</xdr:rowOff>
    </xdr:from>
    <xdr:to>
      <xdr:col>2</xdr:col>
      <xdr:colOff>1277471</xdr:colOff>
      <xdr:row>2</xdr:row>
      <xdr:rowOff>156882</xdr:rowOff>
    </xdr:to>
    <xdr:sp macro="" textlink="">
      <xdr:nvSpPr>
        <xdr:cNvPr id="3" name="AutoShape 312">
          <a:hlinkClick xmlns:r="http://schemas.openxmlformats.org/officeDocument/2006/relationships" r:id="rId2" tooltip="Нажмите для перехода на страницу с перечнем мероприятий"/>
        </xdr:cNvPr>
        <xdr:cNvSpPr>
          <a:spLocks noChangeArrowheads="1"/>
        </xdr:cNvSpPr>
      </xdr:nvSpPr>
      <xdr:spPr bwMode="auto">
        <a:xfrm>
          <a:off x="89647" y="627529"/>
          <a:ext cx="2106706" cy="291353"/>
        </a:xfrm>
        <a:prstGeom prst="bevel">
          <a:avLst>
            <a:gd name="adj" fmla="val 15000"/>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baseline="0">
              <a:solidFill>
                <a:srgbClr val="000000"/>
              </a:solidFill>
              <a:latin typeface="Arial"/>
              <a:cs typeface="Arial"/>
            </a:rPr>
            <a:t>Перейти к перечню мероприятий</a:t>
          </a:r>
        </a:p>
      </xdr:txBody>
    </xdr:sp>
    <xdr:clientData fPrintsWithSheet="0"/>
  </xdr:twoCellAnchor>
  <xdr:twoCellAnchor>
    <xdr:from>
      <xdr:col>2</xdr:col>
      <xdr:colOff>314325</xdr:colOff>
      <xdr:row>253</xdr:row>
      <xdr:rowOff>0</xdr:rowOff>
    </xdr:from>
    <xdr:to>
      <xdr:col>2</xdr:col>
      <xdr:colOff>352425</xdr:colOff>
      <xdr:row>253</xdr:row>
      <xdr:rowOff>371475</xdr:rowOff>
    </xdr:to>
    <xdr:sp macro="" textlink="">
      <xdr:nvSpPr>
        <xdr:cNvPr id="4" name="Text Box 691"/>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253</xdr:row>
      <xdr:rowOff>0</xdr:rowOff>
    </xdr:from>
    <xdr:to>
      <xdr:col>2</xdr:col>
      <xdr:colOff>352425</xdr:colOff>
      <xdr:row>253</xdr:row>
      <xdr:rowOff>371475</xdr:rowOff>
    </xdr:to>
    <xdr:sp macro="" textlink="">
      <xdr:nvSpPr>
        <xdr:cNvPr id="5" name="Text Box 692"/>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232</xdr:row>
      <xdr:rowOff>0</xdr:rowOff>
    </xdr:from>
    <xdr:to>
      <xdr:col>2</xdr:col>
      <xdr:colOff>352425</xdr:colOff>
      <xdr:row>232</xdr:row>
      <xdr:rowOff>323850</xdr:rowOff>
    </xdr:to>
    <xdr:sp macro="" textlink="">
      <xdr:nvSpPr>
        <xdr:cNvPr id="6" name="Text Box 693"/>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249</xdr:row>
      <xdr:rowOff>0</xdr:rowOff>
    </xdr:from>
    <xdr:to>
      <xdr:col>2</xdr:col>
      <xdr:colOff>352425</xdr:colOff>
      <xdr:row>250</xdr:row>
      <xdr:rowOff>1681</xdr:rowOff>
    </xdr:to>
    <xdr:sp macro="" textlink="">
      <xdr:nvSpPr>
        <xdr:cNvPr id="7" name="Text Box 14"/>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249</xdr:row>
      <xdr:rowOff>0</xdr:rowOff>
    </xdr:from>
    <xdr:to>
      <xdr:col>2</xdr:col>
      <xdr:colOff>352425</xdr:colOff>
      <xdr:row>250</xdr:row>
      <xdr:rowOff>1681</xdr:rowOff>
    </xdr:to>
    <xdr:sp macro="" textlink="">
      <xdr:nvSpPr>
        <xdr:cNvPr id="8" name="Text Box 15"/>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232</xdr:row>
      <xdr:rowOff>0</xdr:rowOff>
    </xdr:from>
    <xdr:to>
      <xdr:col>2</xdr:col>
      <xdr:colOff>352425</xdr:colOff>
      <xdr:row>232</xdr:row>
      <xdr:rowOff>85725</xdr:rowOff>
    </xdr:to>
    <xdr:sp macro="" textlink="">
      <xdr:nvSpPr>
        <xdr:cNvPr id="9" name="Text Box 16"/>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251</xdr:row>
      <xdr:rowOff>0</xdr:rowOff>
    </xdr:from>
    <xdr:to>
      <xdr:col>1</xdr:col>
      <xdr:colOff>352425</xdr:colOff>
      <xdr:row>251</xdr:row>
      <xdr:rowOff>200025</xdr:rowOff>
    </xdr:to>
    <xdr:sp macro="" textlink="">
      <xdr:nvSpPr>
        <xdr:cNvPr id="10" name="Text Box 14"/>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251</xdr:row>
      <xdr:rowOff>0</xdr:rowOff>
    </xdr:from>
    <xdr:to>
      <xdr:col>1</xdr:col>
      <xdr:colOff>352425</xdr:colOff>
      <xdr:row>251</xdr:row>
      <xdr:rowOff>200025</xdr:rowOff>
    </xdr:to>
    <xdr:sp macro="" textlink="">
      <xdr:nvSpPr>
        <xdr:cNvPr id="11" name="Text Box 15"/>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234</xdr:row>
      <xdr:rowOff>0</xdr:rowOff>
    </xdr:from>
    <xdr:to>
      <xdr:col>1</xdr:col>
      <xdr:colOff>352425</xdr:colOff>
      <xdr:row>234</xdr:row>
      <xdr:rowOff>266700</xdr:rowOff>
    </xdr:to>
    <xdr:sp macro="" textlink="">
      <xdr:nvSpPr>
        <xdr:cNvPr id="12" name="Text Box 16"/>
        <xdr:cNvSpPr txBox="1">
          <a:spLocks noChangeArrowheads="1"/>
        </xdr:cNvSpPr>
      </xdr:nvSpPr>
      <xdr:spPr bwMode="auto">
        <a:xfrm>
          <a:off x="942975" y="16173450"/>
          <a:ext cx="38100" cy="26670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545166</xdr:colOff>
      <xdr:row>2</xdr:row>
      <xdr:rowOff>238125</xdr:rowOff>
    </xdr:to>
    <xdr:sp macro="" textlink="">
      <xdr:nvSpPr>
        <xdr:cNvPr id="2" name="AutoShape 13">
          <a:hlinkClick xmlns:r="http://schemas.openxmlformats.org/officeDocument/2006/relationships" r:id="rId1"/>
        </xdr:cNvPr>
        <xdr:cNvSpPr>
          <a:spLocks noChangeArrowheads="1"/>
        </xdr:cNvSpPr>
      </xdr:nvSpPr>
      <xdr:spPr bwMode="auto">
        <a:xfrm>
          <a:off x="8448675" y="142875"/>
          <a:ext cx="1175496" cy="5810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a:solidFill>
                <a:srgbClr val="000000"/>
              </a:solidFill>
              <a:latin typeface="Arial"/>
              <a:cs typeface="Arial"/>
            </a:rPr>
            <a:t>Вернуться к заполнению отчета</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cp-pbdd.ru/&#1060;&#1080;&#1085;&#1072;&#1085;&#1089;&#1086;&#1074;&#1086;&#1077;%20&#1091;&#1087;&#1088;&#1072;&#1074;&#1083;&#1077;&#1085;&#1080;&#1077;/&#1053;&#1072;&#1082;&#1086;&#1087;&#1080;&#1090;&#1077;&#1083;&#1100;&#1085;&#1072;&#1103;%20&#1087;&#1086;%20&#1055;&#1086;&#1082;&#1083;&#1086;&#1085;&#1082;&#1077;/_&#1055;&#1086;&#1082;&#1083;&#1086;&#1085;&#1082;&#1072;-&#1085;&#1072;&#1082;&#1086;&#1087;&#1080;&#1090;&#1077;&#1083;&#1100;&#1085;&#1072;&#1103;%20039-&#1089;&#1086;%20&#1089;&#1088;&#1072;&#1074;&#1085;&#1077;&#1085;&#1080;&#1077;&#1084;%20&#1089;&#1090;&#1072;&#1088;&#1086;&#1075;&#1086;%20&#1080;%20&#1085;&#1086;&#1074;&#1086;&#1075;&#10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того-подано"/>
      <sheetName val="Новый интерфейс"/>
      <sheetName val="Сравнение старого и нового"/>
      <sheetName val="Расчеты к ССР"/>
      <sheetName val="База"/>
      <sheetName val="Issues"/>
    </sheetNames>
    <sheetDataSet>
      <sheetData sheetId="0"/>
      <sheetData sheetId="1"/>
      <sheetData sheetId="2"/>
      <sheetData sheetId="3"/>
      <sheetData sheetId="4" refreshError="1">
        <row r="1">
          <cell r="A1" t="str">
            <v>Год</v>
          </cell>
          <cell r="O1" t="str">
            <v>Стоимость без НДС, рублей (базисная, договорные и т. д.)</v>
          </cell>
          <cell r="AC1" t="str">
            <v>Статья по смете</v>
          </cell>
        </row>
        <row r="2">
          <cell r="A2">
            <v>2006</v>
          </cell>
          <cell r="O2">
            <v>11192453.389830509</v>
          </cell>
          <cell r="AC2" t="str">
            <v>Проект</v>
          </cell>
        </row>
        <row r="3">
          <cell r="A3">
            <v>2006</v>
          </cell>
          <cell r="O3">
            <v>3453860.1694915257</v>
          </cell>
          <cell r="AC3" t="str">
            <v>Проект</v>
          </cell>
        </row>
        <row r="4">
          <cell r="A4">
            <v>2006</v>
          </cell>
          <cell r="AC4" t="str">
            <v>Проект</v>
          </cell>
        </row>
        <row r="5">
          <cell r="A5">
            <v>2006</v>
          </cell>
          <cell r="O5">
            <v>607923.73</v>
          </cell>
          <cell r="AC5" t="str">
            <v>Экспертиза проектной и предпроектной документации</v>
          </cell>
        </row>
        <row r="6">
          <cell r="A6">
            <v>2006</v>
          </cell>
        </row>
        <row r="7">
          <cell r="A7">
            <v>2007</v>
          </cell>
          <cell r="O7">
            <v>53019.47</v>
          </cell>
          <cell r="AC7" t="str">
            <v>Снос строений</v>
          </cell>
        </row>
        <row r="8">
          <cell r="A8">
            <v>2007</v>
          </cell>
          <cell r="O8">
            <v>9712857</v>
          </cell>
          <cell r="AC8" t="str">
            <v>Снос строений</v>
          </cell>
        </row>
        <row r="9">
          <cell r="A9">
            <v>2007</v>
          </cell>
          <cell r="O9">
            <v>1605.49</v>
          </cell>
          <cell r="AC9" t="str">
            <v>Снос строений</v>
          </cell>
        </row>
        <row r="10">
          <cell r="A10">
            <v>2007</v>
          </cell>
          <cell r="O10">
            <v>6937755</v>
          </cell>
          <cell r="AC10" t="str">
            <v>Снос строений</v>
          </cell>
        </row>
        <row r="11">
          <cell r="A11">
            <v>2007</v>
          </cell>
          <cell r="O11">
            <v>16003041.949999999</v>
          </cell>
          <cell r="AC11" t="str">
            <v>Снос строений</v>
          </cell>
        </row>
        <row r="12">
          <cell r="A12">
            <v>2007</v>
          </cell>
          <cell r="O12">
            <v>1045</v>
          </cell>
          <cell r="AC12" t="str">
            <v>Снос строений</v>
          </cell>
        </row>
        <row r="13">
          <cell r="A13">
            <v>2007</v>
          </cell>
          <cell r="O13">
            <v>35401.75</v>
          </cell>
          <cell r="AC13" t="str">
            <v>Снос строений</v>
          </cell>
        </row>
        <row r="14">
          <cell r="A14">
            <v>2007</v>
          </cell>
          <cell r="O14">
            <v>265295.52</v>
          </cell>
          <cell r="AC14" t="str">
            <v>Снос строений</v>
          </cell>
        </row>
        <row r="15">
          <cell r="A15">
            <v>2007</v>
          </cell>
          <cell r="O15">
            <v>784949.76000000001</v>
          </cell>
          <cell r="AC15" t="str">
            <v>Снос строений</v>
          </cell>
        </row>
        <row r="16">
          <cell r="A16">
            <v>2007</v>
          </cell>
          <cell r="O16">
            <v>10120</v>
          </cell>
          <cell r="AC16" t="str">
            <v>Снос строений</v>
          </cell>
        </row>
        <row r="17">
          <cell r="A17">
            <v>2007</v>
          </cell>
          <cell r="O17">
            <v>94640</v>
          </cell>
          <cell r="AC17" t="str">
            <v>Снос строений</v>
          </cell>
        </row>
        <row r="18">
          <cell r="A18">
            <v>2007</v>
          </cell>
          <cell r="O18">
            <v>159638</v>
          </cell>
          <cell r="AC18" t="str">
            <v>Снос строений</v>
          </cell>
        </row>
        <row r="19">
          <cell r="A19">
            <v>2007</v>
          </cell>
          <cell r="O19">
            <v>2874</v>
          </cell>
          <cell r="AC19" t="str">
            <v>Снос строений</v>
          </cell>
        </row>
        <row r="20">
          <cell r="A20">
            <v>2007</v>
          </cell>
          <cell r="O20">
            <v>1302</v>
          </cell>
          <cell r="AC20" t="str">
            <v>Снос строений</v>
          </cell>
        </row>
        <row r="21">
          <cell r="A21">
            <v>2007</v>
          </cell>
          <cell r="O21">
            <v>29669</v>
          </cell>
          <cell r="AC21" t="str">
            <v>Снос строений</v>
          </cell>
        </row>
        <row r="22">
          <cell r="A22">
            <v>2007</v>
          </cell>
          <cell r="O22">
            <v>378927</v>
          </cell>
          <cell r="AC22" t="str">
            <v>Снос строений</v>
          </cell>
        </row>
        <row r="23">
          <cell r="A23">
            <v>2007</v>
          </cell>
          <cell r="O23">
            <v>869</v>
          </cell>
          <cell r="AC23" t="str">
            <v>Снос строений</v>
          </cell>
        </row>
        <row r="24">
          <cell r="A24">
            <v>2007</v>
          </cell>
          <cell r="O24">
            <v>851937</v>
          </cell>
          <cell r="AC24" t="str">
            <v>Снос строений</v>
          </cell>
        </row>
        <row r="25">
          <cell r="A25">
            <v>2007</v>
          </cell>
          <cell r="O25">
            <v>1919746</v>
          </cell>
          <cell r="AC25" t="str">
            <v>Снос строений</v>
          </cell>
        </row>
        <row r="26">
          <cell r="A26">
            <v>2007</v>
          </cell>
          <cell r="O26">
            <v>2087690</v>
          </cell>
          <cell r="AC26" t="str">
            <v>Снос строений</v>
          </cell>
        </row>
        <row r="27">
          <cell r="A27">
            <v>2007</v>
          </cell>
          <cell r="O27">
            <v>3988</v>
          </cell>
          <cell r="AC27" t="str">
            <v>Снос строений</v>
          </cell>
        </row>
        <row r="28">
          <cell r="A28">
            <v>2007</v>
          </cell>
          <cell r="O28">
            <v>59864.28</v>
          </cell>
          <cell r="AC28" t="str">
            <v>Снос строений</v>
          </cell>
        </row>
        <row r="29">
          <cell r="A29">
            <v>2007</v>
          </cell>
          <cell r="O29">
            <v>3757.25</v>
          </cell>
          <cell r="AC29" t="str">
            <v>Снос строений</v>
          </cell>
        </row>
        <row r="30">
          <cell r="A30">
            <v>2007</v>
          </cell>
          <cell r="O30">
            <v>479.75</v>
          </cell>
          <cell r="AC30" t="str">
            <v>Снос строений</v>
          </cell>
        </row>
        <row r="31">
          <cell r="A31">
            <v>2007</v>
          </cell>
          <cell r="O31">
            <v>11865.52</v>
          </cell>
          <cell r="AC31" t="str">
            <v>Снос строений</v>
          </cell>
        </row>
        <row r="32">
          <cell r="A32">
            <v>2007</v>
          </cell>
          <cell r="O32">
            <v>404189.28</v>
          </cell>
          <cell r="AC32" t="str">
            <v>Снос строений</v>
          </cell>
        </row>
        <row r="33">
          <cell r="A33">
            <v>2007</v>
          </cell>
          <cell r="O33">
            <v>869.26</v>
          </cell>
          <cell r="AC33" t="str">
            <v>Снос строений</v>
          </cell>
        </row>
        <row r="34">
          <cell r="A34">
            <v>2007</v>
          </cell>
          <cell r="O34">
            <v>6186.85</v>
          </cell>
          <cell r="AC34" t="str">
            <v>Снос строений</v>
          </cell>
        </row>
        <row r="35">
          <cell r="A35">
            <v>2007</v>
          </cell>
          <cell r="O35">
            <v>276716</v>
          </cell>
          <cell r="AC35" t="str">
            <v>Снос строений</v>
          </cell>
        </row>
        <row r="36">
          <cell r="A36">
            <v>2007</v>
          </cell>
          <cell r="O36">
            <v>4830.54</v>
          </cell>
          <cell r="AC36" t="str">
            <v>Снос строений</v>
          </cell>
        </row>
        <row r="37">
          <cell r="A37">
            <v>2007</v>
          </cell>
          <cell r="O37">
            <v>210257</v>
          </cell>
          <cell r="AC37" t="str">
            <v>Снос строений</v>
          </cell>
        </row>
        <row r="38">
          <cell r="A38">
            <v>2007</v>
          </cell>
          <cell r="O38">
            <v>11263084.719999999</v>
          </cell>
          <cell r="AC38" t="str">
            <v>Снос строений</v>
          </cell>
        </row>
        <row r="39">
          <cell r="A39">
            <v>2007</v>
          </cell>
        </row>
        <row r="40">
          <cell r="A40">
            <v>2007</v>
          </cell>
          <cell r="O40">
            <v>2358836.88</v>
          </cell>
          <cell r="AC40" t="str">
            <v>Снос строений</v>
          </cell>
        </row>
        <row r="41">
          <cell r="A41">
            <v>2007</v>
          </cell>
          <cell r="O41">
            <v>5619581.7800000003</v>
          </cell>
          <cell r="AC41" t="str">
            <v>Снос строений</v>
          </cell>
        </row>
        <row r="42">
          <cell r="A42">
            <v>2007</v>
          </cell>
          <cell r="O42">
            <v>232638.51</v>
          </cell>
          <cell r="AC42" t="str">
            <v>Снос строений</v>
          </cell>
        </row>
        <row r="43">
          <cell r="A43">
            <v>2007</v>
          </cell>
          <cell r="O43">
            <v>688434.09</v>
          </cell>
          <cell r="AC43" t="str">
            <v>Снос строений</v>
          </cell>
        </row>
        <row r="44">
          <cell r="A44">
            <v>2007</v>
          </cell>
          <cell r="O44">
            <v>301953.42</v>
          </cell>
          <cell r="AC44" t="str">
            <v>Снос строений</v>
          </cell>
        </row>
        <row r="45">
          <cell r="A45">
            <v>2007</v>
          </cell>
          <cell r="O45">
            <v>64784.44</v>
          </cell>
          <cell r="AC45" t="str">
            <v>Подготовка территории</v>
          </cell>
        </row>
        <row r="46">
          <cell r="A46">
            <v>2007</v>
          </cell>
          <cell r="O46">
            <v>1404.77</v>
          </cell>
          <cell r="AC46" t="str">
            <v>Подготовка территории</v>
          </cell>
        </row>
        <row r="47">
          <cell r="A47">
            <v>2007</v>
          </cell>
          <cell r="O47">
            <v>69359.5</v>
          </cell>
          <cell r="AC47" t="str">
            <v>Вывоз мусора</v>
          </cell>
        </row>
        <row r="48">
          <cell r="A48">
            <v>2007</v>
          </cell>
          <cell r="O48">
            <v>143661.38</v>
          </cell>
          <cell r="AC48" t="str">
            <v>Общестроительные работы (стены и колонны)</v>
          </cell>
        </row>
        <row r="49">
          <cell r="A49">
            <v>2007</v>
          </cell>
          <cell r="O49">
            <v>576949.25</v>
          </cell>
          <cell r="AC49" t="str">
            <v>Общестроительные работы (стены и колонны)</v>
          </cell>
        </row>
        <row r="50">
          <cell r="A50">
            <v>2007</v>
          </cell>
          <cell r="O50">
            <v>422042.25</v>
          </cell>
          <cell r="AC50" t="str">
            <v>Снос строений</v>
          </cell>
        </row>
        <row r="51">
          <cell r="A51">
            <v>2007</v>
          </cell>
          <cell r="O51">
            <v>265705.5</v>
          </cell>
          <cell r="AC51" t="str">
            <v>Снос строений</v>
          </cell>
        </row>
        <row r="52">
          <cell r="A52">
            <v>2007</v>
          </cell>
          <cell r="O52">
            <v>87331.839999999997</v>
          </cell>
          <cell r="AC52" t="str">
            <v>Снос строений</v>
          </cell>
        </row>
        <row r="53">
          <cell r="A53">
            <v>2007</v>
          </cell>
          <cell r="O53">
            <v>378926</v>
          </cell>
          <cell r="AC53" t="str">
            <v>Снос строений</v>
          </cell>
        </row>
        <row r="54">
          <cell r="A54">
            <v>2007</v>
          </cell>
          <cell r="O54">
            <v>851983</v>
          </cell>
          <cell r="AC54" t="str">
            <v>Снос строений</v>
          </cell>
        </row>
        <row r="55">
          <cell r="A55">
            <v>2007</v>
          </cell>
          <cell r="O55">
            <v>1521344</v>
          </cell>
          <cell r="AC55" t="str">
            <v>Снос строений</v>
          </cell>
        </row>
        <row r="56">
          <cell r="A56">
            <v>2007</v>
          </cell>
          <cell r="O56">
            <v>1457031</v>
          </cell>
          <cell r="AC56" t="str">
            <v>Снос строений</v>
          </cell>
        </row>
        <row r="57">
          <cell r="A57">
            <v>2007</v>
          </cell>
          <cell r="O57">
            <v>8120.2</v>
          </cell>
          <cell r="AC57" t="str">
            <v>Вывоз мусора</v>
          </cell>
        </row>
        <row r="58">
          <cell r="A58">
            <v>2007</v>
          </cell>
          <cell r="O58">
            <v>404189.47</v>
          </cell>
          <cell r="AC58" t="str">
            <v>Снос строений</v>
          </cell>
        </row>
        <row r="59">
          <cell r="A59">
            <v>2007</v>
          </cell>
          <cell r="O59">
            <v>5831.78</v>
          </cell>
          <cell r="AC59" t="str">
            <v>Вывоз мусора</v>
          </cell>
        </row>
        <row r="60">
          <cell r="A60">
            <v>2007</v>
          </cell>
          <cell r="O60">
            <v>422283.65</v>
          </cell>
          <cell r="AC60" t="str">
            <v>Устройство шпунтового ограждения котлована</v>
          </cell>
        </row>
        <row r="61">
          <cell r="A61">
            <v>2007</v>
          </cell>
          <cell r="O61">
            <v>7532608.9199999999</v>
          </cell>
          <cell r="AC61" t="str">
            <v>Устройство шпунтового ограждения котлована</v>
          </cell>
        </row>
        <row r="62">
          <cell r="A62">
            <v>2007</v>
          </cell>
          <cell r="O62">
            <v>7619189.1799999997</v>
          </cell>
          <cell r="AC62" t="str">
            <v>Снос строений</v>
          </cell>
        </row>
        <row r="63">
          <cell r="A63">
            <v>2007</v>
          </cell>
          <cell r="O63">
            <v>8414968.1699999999</v>
          </cell>
          <cell r="AC63" t="str">
            <v>Проектные работы</v>
          </cell>
        </row>
        <row r="64">
          <cell r="A64">
            <v>2007</v>
          </cell>
        </row>
        <row r="65">
          <cell r="A65">
            <v>2007</v>
          </cell>
          <cell r="O65">
            <v>731368</v>
          </cell>
          <cell r="AC65" t="str">
            <v>Снос строений</v>
          </cell>
        </row>
        <row r="66">
          <cell r="A66">
            <v>2007</v>
          </cell>
          <cell r="O66">
            <v>6330096</v>
          </cell>
          <cell r="AC66" t="str">
            <v>Снос строений</v>
          </cell>
        </row>
        <row r="67">
          <cell r="A67">
            <v>2007</v>
          </cell>
          <cell r="O67">
            <v>4992978</v>
          </cell>
          <cell r="AC67" t="str">
            <v>Снос строений</v>
          </cell>
        </row>
        <row r="68">
          <cell r="A68">
            <v>2007</v>
          </cell>
          <cell r="O68">
            <v>10263062</v>
          </cell>
          <cell r="AC68" t="str">
            <v>Снос строений</v>
          </cell>
        </row>
        <row r="69">
          <cell r="A69">
            <v>2007</v>
          </cell>
          <cell r="O69">
            <v>1105561</v>
          </cell>
          <cell r="AC69" t="str">
            <v>Снос строений</v>
          </cell>
        </row>
        <row r="70">
          <cell r="A70">
            <v>2007</v>
          </cell>
          <cell r="O70">
            <v>432505</v>
          </cell>
          <cell r="AC70" t="str">
            <v>Снос строений</v>
          </cell>
        </row>
        <row r="71">
          <cell r="A71">
            <v>2007</v>
          </cell>
          <cell r="O71">
            <v>331346</v>
          </cell>
          <cell r="AC71" t="str">
            <v>Снос строений</v>
          </cell>
        </row>
        <row r="72">
          <cell r="A72">
            <v>2007</v>
          </cell>
          <cell r="O72">
            <v>213040</v>
          </cell>
          <cell r="AC72" t="str">
            <v>Снос строений</v>
          </cell>
        </row>
        <row r="73">
          <cell r="A73">
            <v>2007</v>
          </cell>
          <cell r="O73">
            <v>53562</v>
          </cell>
          <cell r="AC73" t="str">
            <v>Снос строений</v>
          </cell>
        </row>
        <row r="74">
          <cell r="A74">
            <v>2007</v>
          </cell>
          <cell r="O74">
            <v>5151704</v>
          </cell>
          <cell r="AC74" t="str">
            <v>Снос строений</v>
          </cell>
        </row>
        <row r="75">
          <cell r="A75">
            <v>2007</v>
          </cell>
          <cell r="O75">
            <v>9121535</v>
          </cell>
          <cell r="AC75" t="str">
            <v>Общестроительные работы (фундаменты)</v>
          </cell>
        </row>
        <row r="76">
          <cell r="A76">
            <v>2007</v>
          </cell>
          <cell r="O76">
            <v>41023305</v>
          </cell>
          <cell r="AC76" t="str">
            <v>Снос строений</v>
          </cell>
        </row>
        <row r="77">
          <cell r="A77">
            <v>2007</v>
          </cell>
          <cell r="O77">
            <v>1567545</v>
          </cell>
          <cell r="AC77" t="str">
            <v>Общестроительные работы (стены и колонны)</v>
          </cell>
        </row>
        <row r="78">
          <cell r="A78">
            <v>2007</v>
          </cell>
          <cell r="O78">
            <v>4008421</v>
          </cell>
          <cell r="AC78" t="str">
            <v>Общестроительные работы (перекрытия)</v>
          </cell>
        </row>
        <row r="79">
          <cell r="A79">
            <v>2007</v>
          </cell>
          <cell r="O79">
            <v>27978277</v>
          </cell>
          <cell r="AC79" t="str">
            <v>Снос строений</v>
          </cell>
        </row>
        <row r="80">
          <cell r="A80">
            <v>2007</v>
          </cell>
          <cell r="O80">
            <v>1470226</v>
          </cell>
          <cell r="AC80" t="str">
            <v>Общестроительные работы (стены и колонны)</v>
          </cell>
        </row>
        <row r="81">
          <cell r="A81">
            <v>2007</v>
          </cell>
          <cell r="O81">
            <v>1707063</v>
          </cell>
          <cell r="AC81" t="str">
            <v>Подготовка территории</v>
          </cell>
        </row>
        <row r="82">
          <cell r="A82">
            <v>2007</v>
          </cell>
          <cell r="O82">
            <v>169780</v>
          </cell>
          <cell r="AC82" t="str">
            <v>Снос строений</v>
          </cell>
        </row>
        <row r="83">
          <cell r="A83">
            <v>2007</v>
          </cell>
          <cell r="O83">
            <v>16975706</v>
          </cell>
          <cell r="AC83" t="str">
            <v>Устройство шпунтового ограждения котлована</v>
          </cell>
        </row>
        <row r="84">
          <cell r="A84">
            <v>2007</v>
          </cell>
          <cell r="O84">
            <v>424430</v>
          </cell>
          <cell r="AC84" t="str">
            <v>Подготовка территории</v>
          </cell>
        </row>
        <row r="85">
          <cell r="A85">
            <v>2007</v>
          </cell>
          <cell r="O85">
            <v>1067503</v>
          </cell>
          <cell r="AC85" t="str">
            <v>Подготовка территории</v>
          </cell>
        </row>
        <row r="86">
          <cell r="A86">
            <v>2007</v>
          </cell>
          <cell r="O86">
            <v>1113983</v>
          </cell>
          <cell r="AC86" t="str">
            <v>Подготовка территории</v>
          </cell>
        </row>
        <row r="87">
          <cell r="A87">
            <v>2007</v>
          </cell>
          <cell r="O87">
            <v>414490</v>
          </cell>
          <cell r="AC87" t="str">
            <v>Временные здания и сооружения (мойка колес)</v>
          </cell>
        </row>
        <row r="88">
          <cell r="A88">
            <v>2007</v>
          </cell>
          <cell r="O88">
            <v>2021684.48</v>
          </cell>
          <cell r="AC88" t="str">
            <v>Прочие затраты</v>
          </cell>
        </row>
        <row r="89">
          <cell r="A89">
            <v>2007</v>
          </cell>
          <cell r="O89">
            <v>-53019.47</v>
          </cell>
          <cell r="AC89" t="str">
            <v>Снос строений</v>
          </cell>
        </row>
        <row r="90">
          <cell r="A90">
            <v>2007</v>
          </cell>
          <cell r="O90">
            <v>-9712857</v>
          </cell>
          <cell r="AC90" t="str">
            <v>Снос строений</v>
          </cell>
        </row>
        <row r="91">
          <cell r="A91">
            <v>2007</v>
          </cell>
          <cell r="O91">
            <v>-1605.49</v>
          </cell>
          <cell r="AC91" t="str">
            <v>Снос строений</v>
          </cell>
        </row>
        <row r="92">
          <cell r="A92">
            <v>2007</v>
          </cell>
          <cell r="O92">
            <v>-6937755</v>
          </cell>
          <cell r="AC92" t="str">
            <v>Снос строений</v>
          </cell>
        </row>
        <row r="93">
          <cell r="A93">
            <v>2007</v>
          </cell>
          <cell r="O93">
            <v>-16003041.949999999</v>
          </cell>
          <cell r="AC93" t="str">
            <v>Снос строений</v>
          </cell>
        </row>
        <row r="94">
          <cell r="A94">
            <v>2007</v>
          </cell>
          <cell r="O94">
            <v>-1045</v>
          </cell>
          <cell r="AC94" t="str">
            <v>Снос строений</v>
          </cell>
        </row>
        <row r="95">
          <cell r="A95">
            <v>2007</v>
          </cell>
          <cell r="O95">
            <v>-35401.75</v>
          </cell>
          <cell r="AC95" t="str">
            <v>Снос строений</v>
          </cell>
        </row>
        <row r="96">
          <cell r="A96">
            <v>2007</v>
          </cell>
          <cell r="O96">
            <v>-265295.52</v>
          </cell>
          <cell r="AC96" t="str">
            <v>Снос строений</v>
          </cell>
        </row>
        <row r="97">
          <cell r="A97">
            <v>2007</v>
          </cell>
          <cell r="O97">
            <v>-784949.76000000001</v>
          </cell>
          <cell r="AC97" t="str">
            <v>Снос строений</v>
          </cell>
        </row>
        <row r="98">
          <cell r="A98">
            <v>2007</v>
          </cell>
          <cell r="O98">
            <v>-10120</v>
          </cell>
          <cell r="AC98" t="str">
            <v>Снос строений</v>
          </cell>
        </row>
        <row r="99">
          <cell r="A99">
            <v>2007</v>
          </cell>
          <cell r="O99">
            <v>-94640</v>
          </cell>
          <cell r="AC99" t="str">
            <v>Снос строений</v>
          </cell>
        </row>
        <row r="100">
          <cell r="A100">
            <v>2007</v>
          </cell>
          <cell r="O100">
            <v>-159638</v>
          </cell>
          <cell r="AC100" t="str">
            <v>Снос строений</v>
          </cell>
        </row>
        <row r="101">
          <cell r="A101">
            <v>2007</v>
          </cell>
          <cell r="O101">
            <v>-2874</v>
          </cell>
          <cell r="AC101" t="str">
            <v>Снос строений</v>
          </cell>
        </row>
        <row r="102">
          <cell r="A102">
            <v>2007</v>
          </cell>
          <cell r="O102">
            <v>-1302</v>
          </cell>
          <cell r="AC102" t="str">
            <v>Снос строений</v>
          </cell>
        </row>
        <row r="103">
          <cell r="A103">
            <v>2007</v>
          </cell>
          <cell r="O103">
            <v>-29669</v>
          </cell>
          <cell r="AC103" t="str">
            <v>Снос строений</v>
          </cell>
        </row>
        <row r="104">
          <cell r="A104">
            <v>2007</v>
          </cell>
          <cell r="O104">
            <v>-378927</v>
          </cell>
          <cell r="AC104" t="str">
            <v>Снос строений</v>
          </cell>
        </row>
        <row r="105">
          <cell r="A105">
            <v>2007</v>
          </cell>
          <cell r="O105">
            <v>-869</v>
          </cell>
          <cell r="AC105" t="str">
            <v>Снос строений</v>
          </cell>
        </row>
        <row r="106">
          <cell r="A106">
            <v>2007</v>
          </cell>
          <cell r="O106">
            <v>-851937</v>
          </cell>
          <cell r="AC106" t="str">
            <v>Снос строений</v>
          </cell>
        </row>
        <row r="107">
          <cell r="A107">
            <v>2007</v>
          </cell>
          <cell r="O107">
            <v>-1919746</v>
          </cell>
          <cell r="AC107" t="str">
            <v>Снос строений</v>
          </cell>
        </row>
        <row r="108">
          <cell r="A108">
            <v>2007</v>
          </cell>
          <cell r="O108">
            <v>-2087690</v>
          </cell>
          <cell r="AC108" t="str">
            <v>Снос строений</v>
          </cell>
        </row>
        <row r="109">
          <cell r="A109">
            <v>2007</v>
          </cell>
          <cell r="O109">
            <v>-3988</v>
          </cell>
          <cell r="AC109" t="str">
            <v>Снос строений</v>
          </cell>
        </row>
        <row r="110">
          <cell r="A110">
            <v>2007</v>
          </cell>
          <cell r="O110">
            <v>-59864.28</v>
          </cell>
          <cell r="AC110" t="str">
            <v>Снос строений</v>
          </cell>
        </row>
        <row r="111">
          <cell r="A111">
            <v>2007</v>
          </cell>
          <cell r="O111">
            <v>-3757.25</v>
          </cell>
          <cell r="AC111" t="str">
            <v>Снос строений</v>
          </cell>
        </row>
        <row r="112">
          <cell r="A112">
            <v>2007</v>
          </cell>
          <cell r="O112">
            <v>-479.75</v>
          </cell>
          <cell r="AC112" t="str">
            <v>Снос строений</v>
          </cell>
        </row>
        <row r="113">
          <cell r="A113">
            <v>2007</v>
          </cell>
          <cell r="O113">
            <v>-11865.52</v>
          </cell>
          <cell r="AC113" t="str">
            <v>Снос строений</v>
          </cell>
        </row>
        <row r="114">
          <cell r="A114">
            <v>2007</v>
          </cell>
          <cell r="O114">
            <v>-404189.28</v>
          </cell>
          <cell r="AC114" t="str">
            <v>Снос строений</v>
          </cell>
        </row>
        <row r="115">
          <cell r="A115">
            <v>2007</v>
          </cell>
          <cell r="O115">
            <v>-869.26</v>
          </cell>
          <cell r="AC115" t="str">
            <v>Снос строений</v>
          </cell>
        </row>
        <row r="116">
          <cell r="A116">
            <v>2007</v>
          </cell>
          <cell r="O116">
            <v>-6186.85</v>
          </cell>
          <cell r="AC116" t="str">
            <v>Снос строений</v>
          </cell>
        </row>
        <row r="117">
          <cell r="A117">
            <v>2007</v>
          </cell>
          <cell r="O117">
            <v>-276716</v>
          </cell>
          <cell r="AC117" t="str">
            <v>Снос строений</v>
          </cell>
        </row>
        <row r="118">
          <cell r="A118">
            <v>2007</v>
          </cell>
          <cell r="O118">
            <v>-4830.54</v>
          </cell>
          <cell r="AC118" t="str">
            <v>Снос строений</v>
          </cell>
        </row>
        <row r="119">
          <cell r="A119">
            <v>2007</v>
          </cell>
          <cell r="O119">
            <v>-210257</v>
          </cell>
          <cell r="AC119" t="str">
            <v>Снос строений</v>
          </cell>
        </row>
        <row r="120">
          <cell r="A120">
            <v>2007</v>
          </cell>
          <cell r="O120">
            <v>-11263084.719999999</v>
          </cell>
          <cell r="AC120" t="str">
            <v>Снос строений</v>
          </cell>
        </row>
        <row r="121">
          <cell r="A121">
            <v>2007</v>
          </cell>
          <cell r="O121">
            <v>-2358836.88</v>
          </cell>
          <cell r="AC121" t="str">
            <v>Снос строений</v>
          </cell>
        </row>
        <row r="122">
          <cell r="A122">
            <v>2007</v>
          </cell>
          <cell r="O122">
            <v>-5619581.7800000003</v>
          </cell>
          <cell r="AC122" t="str">
            <v>Снос строений</v>
          </cell>
        </row>
        <row r="123">
          <cell r="A123">
            <v>2007</v>
          </cell>
          <cell r="O123">
            <v>-232638.51</v>
          </cell>
          <cell r="AC123" t="str">
            <v>Снос строений</v>
          </cell>
        </row>
        <row r="124">
          <cell r="A124">
            <v>2007</v>
          </cell>
          <cell r="O124">
            <v>-688434.09</v>
          </cell>
          <cell r="AC124" t="str">
            <v>Снос строений</v>
          </cell>
        </row>
        <row r="125">
          <cell r="A125">
            <v>2007</v>
          </cell>
          <cell r="O125">
            <v>-301953.42</v>
          </cell>
          <cell r="AC125" t="str">
            <v>Снос строений</v>
          </cell>
        </row>
        <row r="126">
          <cell r="A126">
            <v>2007</v>
          </cell>
          <cell r="O126">
            <v>-64784.44</v>
          </cell>
          <cell r="AC126" t="str">
            <v>Подготовка территории</v>
          </cell>
        </row>
        <row r="127">
          <cell r="A127">
            <v>2007</v>
          </cell>
          <cell r="O127">
            <v>-1404.77</v>
          </cell>
          <cell r="AC127" t="str">
            <v>Подготовка территории</v>
          </cell>
        </row>
        <row r="128">
          <cell r="A128">
            <v>2007</v>
          </cell>
          <cell r="O128">
            <v>-69359.5</v>
          </cell>
          <cell r="AC128" t="str">
            <v>Вывоз мусора</v>
          </cell>
        </row>
        <row r="129">
          <cell r="A129">
            <v>2007</v>
          </cell>
          <cell r="O129">
            <v>-143661.38</v>
          </cell>
          <cell r="AC129" t="str">
            <v>Общестроительные работы (стены и колонны)</v>
          </cell>
        </row>
        <row r="130">
          <cell r="A130">
            <v>2007</v>
          </cell>
          <cell r="O130">
            <v>-576949.25</v>
          </cell>
          <cell r="AC130" t="str">
            <v>Общестроительные работы (стены и колонны)</v>
          </cell>
        </row>
        <row r="131">
          <cell r="A131">
            <v>2007</v>
          </cell>
          <cell r="O131">
            <v>-422042.25</v>
          </cell>
          <cell r="AC131" t="str">
            <v>Снос строений</v>
          </cell>
        </row>
        <row r="132">
          <cell r="A132">
            <v>2007</v>
          </cell>
          <cell r="O132">
            <v>-265705.5</v>
          </cell>
          <cell r="AC132" t="str">
            <v>Снос строений</v>
          </cell>
        </row>
        <row r="133">
          <cell r="A133">
            <v>2007</v>
          </cell>
          <cell r="O133">
            <v>-87331.839999999997</v>
          </cell>
          <cell r="AC133" t="str">
            <v>Снос строений</v>
          </cell>
        </row>
        <row r="134">
          <cell r="A134">
            <v>2007</v>
          </cell>
          <cell r="O134">
            <v>-378926</v>
          </cell>
          <cell r="AC134" t="str">
            <v>Снос строений</v>
          </cell>
        </row>
        <row r="135">
          <cell r="A135">
            <v>2007</v>
          </cell>
          <cell r="O135">
            <v>-851983</v>
          </cell>
          <cell r="AC135" t="str">
            <v>Снос строений</v>
          </cell>
        </row>
        <row r="136">
          <cell r="A136">
            <v>2007</v>
          </cell>
          <cell r="O136">
            <v>-1521344</v>
          </cell>
          <cell r="AC136" t="str">
            <v>Снос строений</v>
          </cell>
        </row>
        <row r="137">
          <cell r="A137">
            <v>2007</v>
          </cell>
          <cell r="O137">
            <v>-1457031</v>
          </cell>
          <cell r="AC137" t="str">
            <v>Снос строений</v>
          </cell>
        </row>
        <row r="138">
          <cell r="A138">
            <v>2007</v>
          </cell>
          <cell r="O138">
            <v>-8120.2</v>
          </cell>
          <cell r="AC138" t="str">
            <v>Вывоз мусора</v>
          </cell>
        </row>
        <row r="139">
          <cell r="A139">
            <v>2007</v>
          </cell>
          <cell r="O139">
            <v>-404189.47</v>
          </cell>
          <cell r="AC139" t="str">
            <v>Снос строений</v>
          </cell>
        </row>
        <row r="140">
          <cell r="A140">
            <v>2007</v>
          </cell>
          <cell r="O140">
            <v>-5831.78</v>
          </cell>
          <cell r="AC140" t="str">
            <v>Вывоз мусора</v>
          </cell>
        </row>
        <row r="141">
          <cell r="A141">
            <v>2007</v>
          </cell>
          <cell r="O141">
            <v>-422283.65</v>
          </cell>
          <cell r="AC141" t="str">
            <v>Устройство шпунтового ограждения котлована</v>
          </cell>
        </row>
        <row r="142">
          <cell r="A142">
            <v>2007</v>
          </cell>
          <cell r="O142">
            <v>-7532608.9199999999</v>
          </cell>
          <cell r="AC142" t="str">
            <v>Устройство шпунтового ограждения котлована</v>
          </cell>
        </row>
        <row r="143">
          <cell r="A143">
            <v>2007</v>
          </cell>
          <cell r="O143">
            <v>-7619189.1799999997</v>
          </cell>
          <cell r="AC143" t="str">
            <v>Снос строений</v>
          </cell>
        </row>
        <row r="144">
          <cell r="A144">
            <v>2007</v>
          </cell>
          <cell r="O144">
            <v>-8414968.1699999999</v>
          </cell>
          <cell r="AC144" t="str">
            <v>Проектные работы</v>
          </cell>
        </row>
        <row r="145">
          <cell r="A145">
            <v>2007</v>
          </cell>
          <cell r="O145">
            <v>19443522</v>
          </cell>
          <cell r="AC145" t="str">
            <v>Проектные работы</v>
          </cell>
        </row>
        <row r="146">
          <cell r="A146">
            <v>2007</v>
          </cell>
        </row>
        <row r="147">
          <cell r="A147">
            <v>2007</v>
          </cell>
          <cell r="O147">
            <v>5548584</v>
          </cell>
          <cell r="AC147" t="str">
            <v>Снос строений</v>
          </cell>
        </row>
        <row r="148">
          <cell r="A148">
            <v>2007</v>
          </cell>
          <cell r="O148">
            <v>2397657</v>
          </cell>
          <cell r="AC148" t="str">
            <v>Снос строений</v>
          </cell>
        </row>
        <row r="149">
          <cell r="A149">
            <v>2007</v>
          </cell>
          <cell r="O149">
            <v>187445</v>
          </cell>
          <cell r="AC149" t="str">
            <v>Снос строений</v>
          </cell>
        </row>
        <row r="150">
          <cell r="A150">
            <v>2007</v>
          </cell>
          <cell r="O150">
            <v>141959</v>
          </cell>
          <cell r="AC150" t="str">
            <v>Снос строений</v>
          </cell>
        </row>
        <row r="151">
          <cell r="A151">
            <v>2007</v>
          </cell>
          <cell r="O151">
            <v>19476646</v>
          </cell>
          <cell r="AC151" t="str">
            <v>Снос строений</v>
          </cell>
        </row>
        <row r="152">
          <cell r="A152">
            <v>2007</v>
          </cell>
          <cell r="O152">
            <v>5526526</v>
          </cell>
          <cell r="AC152" t="str">
            <v>Общестроительные работы (фундаменты)</v>
          </cell>
        </row>
        <row r="153">
          <cell r="A153">
            <v>2007</v>
          </cell>
          <cell r="O153">
            <v>5363747</v>
          </cell>
          <cell r="AC153" t="str">
            <v xml:space="preserve"> Общестроительные работы(стены)</v>
          </cell>
        </row>
        <row r="154">
          <cell r="A154">
            <v>2007</v>
          </cell>
          <cell r="O154">
            <v>1720640</v>
          </cell>
          <cell r="AC154" t="str">
            <v>Общестроительные работы (стены и колонны)</v>
          </cell>
        </row>
        <row r="155">
          <cell r="A155">
            <v>2007</v>
          </cell>
          <cell r="O155">
            <v>2103654</v>
          </cell>
          <cell r="AC155" t="str">
            <v>Общестроительные работы (полы)</v>
          </cell>
        </row>
        <row r="156">
          <cell r="A156">
            <v>2007</v>
          </cell>
          <cell r="O156">
            <v>11046138</v>
          </cell>
          <cell r="AC156" t="str">
            <v>Общестроительные работы (стены и колонны)</v>
          </cell>
        </row>
        <row r="157">
          <cell r="A157">
            <v>2007</v>
          </cell>
          <cell r="O157">
            <v>4765288</v>
          </cell>
          <cell r="AC157" t="str">
            <v>Снос строений</v>
          </cell>
        </row>
        <row r="158">
          <cell r="A158">
            <v>2007</v>
          </cell>
          <cell r="O158">
            <v>1744863</v>
          </cell>
          <cell r="AC158" t="str">
            <v>Общестроительные работы (колонны)</v>
          </cell>
        </row>
        <row r="159">
          <cell r="A159">
            <v>2007</v>
          </cell>
          <cell r="O159">
            <v>9120699</v>
          </cell>
          <cell r="AC159" t="str">
            <v>Общестроительные работы (перекрытия)</v>
          </cell>
        </row>
        <row r="160">
          <cell r="A160">
            <v>2007</v>
          </cell>
          <cell r="O160">
            <v>2185630</v>
          </cell>
          <cell r="AC160" t="str">
            <v>Общестроительные работы (стены и колонны)</v>
          </cell>
        </row>
        <row r="161">
          <cell r="A161">
            <v>2007</v>
          </cell>
          <cell r="O161">
            <v>2840824</v>
          </cell>
          <cell r="AC161" t="str">
            <v>Общестроительные работы (устройство котлована)</v>
          </cell>
        </row>
        <row r="162">
          <cell r="A162">
            <v>2007</v>
          </cell>
          <cell r="O162">
            <v>18628421</v>
          </cell>
          <cell r="AC162" t="str">
            <v>Общестроительные работы (фундаменты)</v>
          </cell>
        </row>
        <row r="163">
          <cell r="A163">
            <v>2007</v>
          </cell>
          <cell r="O163">
            <v>385995</v>
          </cell>
          <cell r="AC163" t="str">
            <v>Снос строений</v>
          </cell>
        </row>
        <row r="164">
          <cell r="A164">
            <v>2007</v>
          </cell>
          <cell r="O164">
            <v>1534793</v>
          </cell>
          <cell r="AC164" t="str">
            <v>Устройство шпунтового ограждения котлована</v>
          </cell>
        </row>
        <row r="165">
          <cell r="A165">
            <v>2007</v>
          </cell>
          <cell r="O165">
            <v>218646</v>
          </cell>
          <cell r="AC165" t="str">
            <v>Временные здания и сооружения</v>
          </cell>
        </row>
        <row r="166">
          <cell r="A166">
            <v>2007</v>
          </cell>
          <cell r="O166">
            <v>288916</v>
          </cell>
          <cell r="AC166" t="str">
            <v>Временные здания и сооружения (мойка колес)</v>
          </cell>
        </row>
        <row r="167">
          <cell r="A167">
            <v>2007</v>
          </cell>
          <cell r="O167">
            <v>24445450.300000001</v>
          </cell>
          <cell r="AC167" t="str">
            <v>Проектные работы</v>
          </cell>
        </row>
        <row r="168">
          <cell r="A168">
            <v>2007</v>
          </cell>
        </row>
        <row r="169">
          <cell r="A169">
            <v>2008</v>
          </cell>
          <cell r="O169">
            <v>652590</v>
          </cell>
          <cell r="AC169" t="str">
            <v>Снос строений</v>
          </cell>
        </row>
        <row r="170">
          <cell r="A170">
            <v>2008</v>
          </cell>
          <cell r="O170">
            <v>1672721</v>
          </cell>
          <cell r="AC170" t="str">
            <v>Общестроительные работы (полы)</v>
          </cell>
        </row>
        <row r="171">
          <cell r="A171">
            <v>2008</v>
          </cell>
          <cell r="O171">
            <v>1057575</v>
          </cell>
          <cell r="AC171" t="str">
            <v>Снос строений</v>
          </cell>
        </row>
        <row r="172">
          <cell r="A172">
            <v>2008</v>
          </cell>
          <cell r="O172">
            <v>700639</v>
          </cell>
          <cell r="AC172" t="str">
            <v>Общестроительные работы (стены и колонны)</v>
          </cell>
        </row>
        <row r="173">
          <cell r="A173">
            <v>2008</v>
          </cell>
          <cell r="O173">
            <v>1611854</v>
          </cell>
          <cell r="AC173" t="str">
            <v>Общестроительные работы (полы)</v>
          </cell>
        </row>
        <row r="174">
          <cell r="A174">
            <v>2008</v>
          </cell>
          <cell r="O174">
            <v>697353</v>
          </cell>
          <cell r="AC174" t="str">
            <v>Силовое электрооборудование и освещение</v>
          </cell>
        </row>
        <row r="175">
          <cell r="A175">
            <v>2008</v>
          </cell>
          <cell r="O175">
            <v>158559</v>
          </cell>
          <cell r="AC175" t="str">
            <v>Слаботочные системы (пожарная сигнализация)</v>
          </cell>
        </row>
        <row r="176">
          <cell r="A176">
            <v>2008</v>
          </cell>
          <cell r="O176">
            <v>301390</v>
          </cell>
          <cell r="AC176" t="str">
            <v>Снос строений</v>
          </cell>
        </row>
        <row r="177">
          <cell r="A177">
            <v>2008</v>
          </cell>
          <cell r="O177">
            <v>1910721</v>
          </cell>
          <cell r="AC177" t="str">
            <v>Общестроительные работы (полы)</v>
          </cell>
        </row>
        <row r="178">
          <cell r="A178">
            <v>2008</v>
          </cell>
          <cell r="O178">
            <v>7978041</v>
          </cell>
          <cell r="AC178" t="str">
            <v>Общестроительные работы (полы)</v>
          </cell>
        </row>
        <row r="179">
          <cell r="A179">
            <v>2008</v>
          </cell>
          <cell r="O179">
            <v>811788</v>
          </cell>
          <cell r="AC179" t="str">
            <v>Общестроителные работы (стены)</v>
          </cell>
        </row>
        <row r="180">
          <cell r="A180">
            <v>2008</v>
          </cell>
          <cell r="O180">
            <v>537263</v>
          </cell>
          <cell r="AC180" t="str">
            <v>Снос строений</v>
          </cell>
        </row>
        <row r="181">
          <cell r="A181">
            <v>2008</v>
          </cell>
          <cell r="O181">
            <v>99257</v>
          </cell>
          <cell r="AC181" t="str">
            <v>Прочие затраты</v>
          </cell>
        </row>
        <row r="182">
          <cell r="A182">
            <v>2008</v>
          </cell>
          <cell r="O182">
            <v>2587299</v>
          </cell>
          <cell r="AC182" t="str">
            <v>Прочие затраты</v>
          </cell>
        </row>
        <row r="183">
          <cell r="A183">
            <v>2008</v>
          </cell>
          <cell r="O183">
            <v>678966</v>
          </cell>
          <cell r="AC183" t="str">
            <v>Прочие затраты</v>
          </cell>
        </row>
        <row r="184">
          <cell r="A184">
            <v>2008</v>
          </cell>
          <cell r="O184">
            <v>1548251</v>
          </cell>
          <cell r="AC184" t="str">
            <v>Снос строений</v>
          </cell>
        </row>
        <row r="185">
          <cell r="A185">
            <v>2008</v>
          </cell>
          <cell r="O185">
            <v>64887</v>
          </cell>
          <cell r="AC185" t="str">
            <v>Временные здания и сооружения (мойка колес)</v>
          </cell>
        </row>
        <row r="186">
          <cell r="A186">
            <v>2008</v>
          </cell>
        </row>
        <row r="187">
          <cell r="A187">
            <v>2008</v>
          </cell>
          <cell r="O187">
            <v>345899</v>
          </cell>
          <cell r="AC187" t="str">
            <v>Предпроектные работы</v>
          </cell>
        </row>
        <row r="188">
          <cell r="A188">
            <v>2008</v>
          </cell>
        </row>
        <row r="189">
          <cell r="A189">
            <v>2008</v>
          </cell>
          <cell r="O189">
            <v>845918</v>
          </cell>
          <cell r="AC189" t="str">
            <v>Снос строений</v>
          </cell>
        </row>
        <row r="190">
          <cell r="A190">
            <v>2008</v>
          </cell>
          <cell r="O190">
            <v>84903</v>
          </cell>
          <cell r="AC190" t="str">
            <v>Общестроительные работы (стены и колонны)</v>
          </cell>
        </row>
        <row r="191">
          <cell r="A191">
            <v>2008</v>
          </cell>
          <cell r="O191">
            <v>252311</v>
          </cell>
          <cell r="AC191" t="str">
            <v>Общестроительные работы (перекрытия)</v>
          </cell>
        </row>
        <row r="192">
          <cell r="A192">
            <v>2008</v>
          </cell>
          <cell r="O192">
            <v>1150491</v>
          </cell>
          <cell r="AC192" t="str">
            <v>Общестроительные работы (стены и колонны)</v>
          </cell>
        </row>
        <row r="193">
          <cell r="A193">
            <v>2008</v>
          </cell>
          <cell r="O193">
            <v>312590</v>
          </cell>
          <cell r="AC193" t="str">
            <v>Общестроительные работы (стены и колонны)</v>
          </cell>
        </row>
        <row r="194">
          <cell r="A194">
            <v>2008</v>
          </cell>
          <cell r="O194">
            <v>479136</v>
          </cell>
          <cell r="AC194" t="str">
            <v>Силовое электрооборудование и освещение</v>
          </cell>
        </row>
        <row r="195">
          <cell r="A195">
            <v>2008</v>
          </cell>
          <cell r="O195">
            <v>842476</v>
          </cell>
          <cell r="AC195" t="str">
            <v>Отопление и вентиляция (вентиляция)</v>
          </cell>
        </row>
        <row r="196">
          <cell r="A196">
            <v>2008</v>
          </cell>
          <cell r="O196">
            <v>7252884</v>
          </cell>
          <cell r="AC196" t="str">
            <v>Снос строений</v>
          </cell>
        </row>
        <row r="197">
          <cell r="A197">
            <v>2008</v>
          </cell>
          <cell r="O197">
            <v>1715758</v>
          </cell>
          <cell r="AC197" t="str">
            <v>Общестроительные работы (полы)</v>
          </cell>
        </row>
        <row r="198">
          <cell r="A198">
            <v>2008</v>
          </cell>
          <cell r="O198">
            <v>200574</v>
          </cell>
          <cell r="AC198" t="str">
            <v>Силовое электрооборудование и освещение</v>
          </cell>
        </row>
        <row r="199">
          <cell r="A199">
            <v>2008</v>
          </cell>
          <cell r="O199">
            <v>252892</v>
          </cell>
          <cell r="AC199" t="str">
            <v>Слаботочные системы (пожарная сигнализация)</v>
          </cell>
        </row>
        <row r="200">
          <cell r="A200">
            <v>2008</v>
          </cell>
          <cell r="O200">
            <v>4727721</v>
          </cell>
          <cell r="AC200" t="str">
            <v>Общестроительные работы (фундаменты)</v>
          </cell>
        </row>
        <row r="201">
          <cell r="A201">
            <v>2008</v>
          </cell>
          <cell r="O201">
            <v>55136</v>
          </cell>
          <cell r="AC201" t="str">
            <v>Временные здания и сооружения (мойка колес)</v>
          </cell>
        </row>
        <row r="202">
          <cell r="A202">
            <v>2008</v>
          </cell>
        </row>
        <row r="203">
          <cell r="A203">
            <v>2008</v>
          </cell>
          <cell r="O203">
            <v>3516.91</v>
          </cell>
          <cell r="AC203" t="str">
            <v>Проект</v>
          </cell>
        </row>
        <row r="204">
          <cell r="A204">
            <v>2008</v>
          </cell>
        </row>
        <row r="205">
          <cell r="A205">
            <v>2008</v>
          </cell>
          <cell r="O205">
            <v>285130</v>
          </cell>
          <cell r="AC205" t="str">
            <v>Проект</v>
          </cell>
        </row>
        <row r="206">
          <cell r="A206">
            <v>2008</v>
          </cell>
        </row>
        <row r="207">
          <cell r="A207">
            <v>2008</v>
          </cell>
          <cell r="O207">
            <v>538806</v>
          </cell>
          <cell r="AC207" t="str">
            <v>Общестроительные работы (стены и колонны)</v>
          </cell>
        </row>
        <row r="208">
          <cell r="A208">
            <v>2008</v>
          </cell>
          <cell r="O208">
            <v>412723</v>
          </cell>
          <cell r="AC208" t="str">
            <v>Общестроительные работы (стены и колонны)</v>
          </cell>
        </row>
        <row r="209">
          <cell r="A209">
            <v>2008</v>
          </cell>
          <cell r="O209">
            <v>1770233</v>
          </cell>
          <cell r="AC209" t="str">
            <v>Общестроительные работы (стены и колонны)</v>
          </cell>
        </row>
        <row r="210">
          <cell r="A210">
            <v>2008</v>
          </cell>
          <cell r="O210">
            <v>5003407</v>
          </cell>
          <cell r="AC210" t="str">
            <v>Снос строений</v>
          </cell>
        </row>
        <row r="211">
          <cell r="A211">
            <v>2008</v>
          </cell>
          <cell r="O211">
            <v>1650470</v>
          </cell>
          <cell r="AC211" t="str">
            <v>Общестроительные работы (стены и колонны)</v>
          </cell>
        </row>
        <row r="212">
          <cell r="A212">
            <v>2008</v>
          </cell>
          <cell r="O212">
            <v>1145876</v>
          </cell>
          <cell r="AC212" t="str">
            <v>Общестроительные работы (стены и колонны)</v>
          </cell>
        </row>
        <row r="213">
          <cell r="A213">
            <v>2008</v>
          </cell>
          <cell r="O213">
            <v>495529</v>
          </cell>
          <cell r="AC213" t="str">
            <v>Общестроительные работы (стены и колонны)</v>
          </cell>
        </row>
        <row r="214">
          <cell r="A214">
            <v>2008</v>
          </cell>
          <cell r="O214">
            <v>17513</v>
          </cell>
          <cell r="AC214" t="str">
            <v>Силовое электрооборудование и освещение</v>
          </cell>
        </row>
        <row r="215">
          <cell r="A215">
            <v>2008</v>
          </cell>
          <cell r="O215">
            <v>162721</v>
          </cell>
          <cell r="AC215" t="str">
            <v>Водопровод и канализация (водопровод)</v>
          </cell>
        </row>
        <row r="216">
          <cell r="A216">
            <v>2008</v>
          </cell>
          <cell r="O216">
            <v>1124772</v>
          </cell>
          <cell r="AC216" t="str">
            <v>Отопление и вентиляция (вентиляция)</v>
          </cell>
        </row>
        <row r="217">
          <cell r="A217">
            <v>2008</v>
          </cell>
          <cell r="O217">
            <v>45963</v>
          </cell>
          <cell r="AC217" t="str">
            <v>Снос строений</v>
          </cell>
        </row>
        <row r="218">
          <cell r="A218">
            <v>2008</v>
          </cell>
          <cell r="O218">
            <v>1092563</v>
          </cell>
          <cell r="AC218" t="str">
            <v>Общестроительные работы (перекрытия)</v>
          </cell>
        </row>
        <row r="219">
          <cell r="A219">
            <v>2008</v>
          </cell>
          <cell r="O219">
            <v>973246</v>
          </cell>
          <cell r="AC219" t="str">
            <v>Общестроительные работы (полы)</v>
          </cell>
        </row>
        <row r="220">
          <cell r="A220">
            <v>2008</v>
          </cell>
          <cell r="O220">
            <v>791342</v>
          </cell>
          <cell r="AC220" t="str">
            <v>Общестроительные работы (стены и колонны)</v>
          </cell>
        </row>
        <row r="221">
          <cell r="A221">
            <v>2008</v>
          </cell>
          <cell r="O221">
            <v>79886</v>
          </cell>
          <cell r="AC221" t="str">
            <v>Слаботочные системы (пожарная сигнализация)</v>
          </cell>
        </row>
        <row r="222">
          <cell r="A222">
            <v>2008</v>
          </cell>
          <cell r="O222">
            <v>1073065</v>
          </cell>
          <cell r="AC222" t="str">
            <v>Силовое электрооборудование и освещение</v>
          </cell>
        </row>
        <row r="223">
          <cell r="A223">
            <v>2008</v>
          </cell>
          <cell r="O223">
            <v>675694</v>
          </cell>
          <cell r="AC223" t="str">
            <v>Отопление и вентиляция (вентиляция)</v>
          </cell>
        </row>
        <row r="224">
          <cell r="A224">
            <v>2008</v>
          </cell>
          <cell r="O224">
            <v>446601</v>
          </cell>
          <cell r="AC224" t="str">
            <v>Снос строений</v>
          </cell>
        </row>
        <row r="225">
          <cell r="A225">
            <v>2008</v>
          </cell>
          <cell r="O225">
            <v>2079140</v>
          </cell>
          <cell r="AC225" t="str">
            <v>Общестроительные работы (фундаменты)</v>
          </cell>
        </row>
        <row r="226">
          <cell r="A226">
            <v>2008</v>
          </cell>
          <cell r="O226">
            <v>992766</v>
          </cell>
          <cell r="AC226" t="str">
            <v>Снос строений</v>
          </cell>
        </row>
        <row r="227">
          <cell r="A227">
            <v>2008</v>
          </cell>
          <cell r="O227">
            <v>62604</v>
          </cell>
          <cell r="AC227" t="str">
            <v>Временные здания и сооружения (мойка колес)</v>
          </cell>
        </row>
        <row r="228">
          <cell r="A228">
            <v>2008</v>
          </cell>
        </row>
        <row r="229">
          <cell r="A229">
            <v>2008</v>
          </cell>
          <cell r="O229">
            <v>17905.03</v>
          </cell>
          <cell r="AC229" t="str">
            <v>Проект</v>
          </cell>
        </row>
        <row r="230">
          <cell r="A230">
            <v>2008</v>
          </cell>
          <cell r="AC230" t="str">
            <v>Проект</v>
          </cell>
        </row>
        <row r="231">
          <cell r="A231">
            <v>2008</v>
          </cell>
          <cell r="O231">
            <v>1709619</v>
          </cell>
          <cell r="AC231" t="str">
            <v>Общестроительные работы (стены и колонны)</v>
          </cell>
        </row>
        <row r="232">
          <cell r="A232">
            <v>2008</v>
          </cell>
          <cell r="O232">
            <v>348315</v>
          </cell>
          <cell r="AC232" t="str">
            <v>Общестроительные работы (полы)</v>
          </cell>
        </row>
        <row r="233">
          <cell r="A233">
            <v>2008</v>
          </cell>
          <cell r="O233">
            <v>805751</v>
          </cell>
          <cell r="AC233" t="str">
            <v>Общестроительные работы (перекрытия)</v>
          </cell>
        </row>
        <row r="234">
          <cell r="A234">
            <v>2008</v>
          </cell>
          <cell r="O234">
            <v>1647950</v>
          </cell>
          <cell r="AC234" t="str">
            <v>Общестроительные работы (перекрытия)</v>
          </cell>
        </row>
        <row r="235">
          <cell r="A235">
            <v>2008</v>
          </cell>
          <cell r="O235">
            <v>1441739</v>
          </cell>
          <cell r="AC235" t="str">
            <v>Общестроительные работы (перекрытия)</v>
          </cell>
        </row>
        <row r="236">
          <cell r="A236">
            <v>2008</v>
          </cell>
          <cell r="O236">
            <v>609589</v>
          </cell>
          <cell r="AC236" t="str">
            <v>Общестроительные работы (перегородки)</v>
          </cell>
        </row>
        <row r="237">
          <cell r="A237">
            <v>2008</v>
          </cell>
          <cell r="O237">
            <v>446877</v>
          </cell>
          <cell r="AC237" t="str">
            <v>Общестроительные работы (окна)</v>
          </cell>
        </row>
        <row r="238">
          <cell r="A238">
            <v>2008</v>
          </cell>
          <cell r="O238">
            <v>180015</v>
          </cell>
          <cell r="AC238" t="str">
            <v>Общестроительные работы (внутренняя отделка)</v>
          </cell>
        </row>
        <row r="239">
          <cell r="A239">
            <v>2008</v>
          </cell>
          <cell r="O239">
            <v>965011</v>
          </cell>
          <cell r="AC239" t="str">
            <v>Силовое электрооборудование и освещение</v>
          </cell>
        </row>
        <row r="240">
          <cell r="A240">
            <v>2008</v>
          </cell>
          <cell r="O240">
            <v>1261302</v>
          </cell>
          <cell r="AC240" t="str">
            <v>Отопление и вентиляция (вентиляция)</v>
          </cell>
        </row>
        <row r="241">
          <cell r="A241">
            <v>2008</v>
          </cell>
          <cell r="O241">
            <v>421815</v>
          </cell>
          <cell r="AC241" t="str">
            <v>Силовое электрооборудование и освещение</v>
          </cell>
        </row>
        <row r="242">
          <cell r="A242">
            <v>2008</v>
          </cell>
          <cell r="O242">
            <v>480512</v>
          </cell>
          <cell r="AC242" t="str">
            <v>Общестроительные работы (внешняя отделка-фасады)</v>
          </cell>
        </row>
        <row r="243">
          <cell r="A243">
            <v>2008</v>
          </cell>
          <cell r="O243">
            <v>511567</v>
          </cell>
          <cell r="AC243" t="str">
            <v>Временные здания и сооружения</v>
          </cell>
        </row>
        <row r="244">
          <cell r="A244">
            <v>2008</v>
          </cell>
          <cell r="O244">
            <v>0</v>
          </cell>
          <cell r="AC244" t="str">
            <v>Общестроительные работы (внешняя отделка-фасады)</v>
          </cell>
        </row>
        <row r="245">
          <cell r="A245">
            <v>2008</v>
          </cell>
          <cell r="O245">
            <v>1570350</v>
          </cell>
          <cell r="AC245" t="str">
            <v>Силовое электрооборудование и освещение</v>
          </cell>
        </row>
        <row r="246">
          <cell r="A246">
            <v>2008</v>
          </cell>
          <cell r="O246">
            <v>1272984</v>
          </cell>
          <cell r="AC246" t="str">
            <v>Силовое электрооборудование и освещение</v>
          </cell>
        </row>
        <row r="247">
          <cell r="A247">
            <v>2008</v>
          </cell>
          <cell r="O247">
            <v>32959</v>
          </cell>
          <cell r="AC247" t="str">
            <v>Временные здания и сооружения (мойка колес)</v>
          </cell>
        </row>
        <row r="248">
          <cell r="A248">
            <v>2008</v>
          </cell>
        </row>
        <row r="249">
          <cell r="A249">
            <v>2008</v>
          </cell>
          <cell r="O249">
            <v>3491.37</v>
          </cell>
          <cell r="AC249" t="str">
            <v>Общестроительные работы (кровля)</v>
          </cell>
        </row>
        <row r="250">
          <cell r="A250">
            <v>2008</v>
          </cell>
          <cell r="O250">
            <v>109037.36</v>
          </cell>
          <cell r="AC250" t="str">
            <v>Общестроительные работы (внешняя отделка-фасады)</v>
          </cell>
        </row>
        <row r="251">
          <cell r="A251">
            <v>2008</v>
          </cell>
          <cell r="O251">
            <v>9452.44</v>
          </cell>
          <cell r="AC251" t="str">
            <v>Общестроительные работы (внешняя отделка-фасады)</v>
          </cell>
        </row>
        <row r="252">
          <cell r="A252">
            <v>2008</v>
          </cell>
          <cell r="O252">
            <v>382891.44</v>
          </cell>
          <cell r="AC252" t="str">
            <v>Общестроительные работы (внешняя отделка-фасады)</v>
          </cell>
        </row>
        <row r="253">
          <cell r="A253">
            <v>2008</v>
          </cell>
          <cell r="O253">
            <v>418803.86</v>
          </cell>
          <cell r="AC253" t="str">
            <v>Общестроительные работы (внешняя отделка-фасады)</v>
          </cell>
        </row>
        <row r="254">
          <cell r="A254">
            <v>2008</v>
          </cell>
          <cell r="O254">
            <v>1117389.81</v>
          </cell>
          <cell r="AC254" t="str">
            <v>Общестроительные работы (внешняя отделка-фасады)</v>
          </cell>
        </row>
        <row r="255">
          <cell r="A255">
            <v>2008</v>
          </cell>
          <cell r="O255">
            <v>247660.04</v>
          </cell>
          <cell r="AC255" t="str">
            <v>Общестроительные работы (внешняя отделка-фасады)</v>
          </cell>
        </row>
        <row r="256">
          <cell r="A256">
            <v>2008</v>
          </cell>
          <cell r="O256">
            <v>46094</v>
          </cell>
          <cell r="AC256" t="str">
            <v>Общестроительные работы (внешняя отделка-фасады)</v>
          </cell>
        </row>
        <row r="257">
          <cell r="A257">
            <v>2008</v>
          </cell>
          <cell r="O257">
            <v>124003.95</v>
          </cell>
          <cell r="AC257" t="str">
            <v>Общестроительные работы (кровля)</v>
          </cell>
        </row>
        <row r="258">
          <cell r="A258">
            <v>2008</v>
          </cell>
          <cell r="O258">
            <v>7482</v>
          </cell>
          <cell r="AC258" t="str">
            <v>Временные здания и сооружения (мойка колес)</v>
          </cell>
        </row>
        <row r="259">
          <cell r="A259">
            <v>2008</v>
          </cell>
        </row>
        <row r="260">
          <cell r="A260">
            <v>2008</v>
          </cell>
          <cell r="O260">
            <v>819101</v>
          </cell>
          <cell r="AC260" t="str">
            <v>Снос строений</v>
          </cell>
        </row>
        <row r="261">
          <cell r="A261">
            <v>2008</v>
          </cell>
          <cell r="O261">
            <v>1257698</v>
          </cell>
          <cell r="AC261" t="str">
            <v>Общестроительные работы (стены и колонны)</v>
          </cell>
        </row>
        <row r="262">
          <cell r="A262">
            <v>2008</v>
          </cell>
          <cell r="O262">
            <v>627228</v>
          </cell>
          <cell r="AC262" t="str">
            <v>Общестроительные работы (стены и колонны)</v>
          </cell>
        </row>
        <row r="263">
          <cell r="A263">
            <v>2008</v>
          </cell>
          <cell r="O263">
            <v>179095</v>
          </cell>
          <cell r="AC263" t="str">
            <v>Снос строений</v>
          </cell>
        </row>
        <row r="264">
          <cell r="A264">
            <v>2008</v>
          </cell>
          <cell r="O264">
            <v>4239265</v>
          </cell>
          <cell r="AC264" t="str">
            <v>Общестроительные работы (внутренняя отделка)</v>
          </cell>
        </row>
        <row r="265">
          <cell r="A265">
            <v>2008</v>
          </cell>
          <cell r="O265">
            <v>592019</v>
          </cell>
          <cell r="AC265" t="str">
            <v>Общестроительные работы (стены и колонны)</v>
          </cell>
        </row>
        <row r="266">
          <cell r="A266">
            <v>2008</v>
          </cell>
          <cell r="O266">
            <v>1167347</v>
          </cell>
          <cell r="AC266" t="str">
            <v>Общестроительные работы перекрытия)</v>
          </cell>
        </row>
        <row r="267">
          <cell r="A267">
            <v>2008</v>
          </cell>
          <cell r="O267">
            <v>394788</v>
          </cell>
          <cell r="AC267" t="str">
            <v>Общестроительные работы (лестницы)</v>
          </cell>
        </row>
        <row r="268">
          <cell r="A268">
            <v>2008</v>
          </cell>
          <cell r="O268">
            <v>275021</v>
          </cell>
          <cell r="AC268" t="str">
            <v>Общестроительные работы (внутренняя отделка)</v>
          </cell>
        </row>
        <row r="269">
          <cell r="A269">
            <v>2008</v>
          </cell>
          <cell r="O269">
            <v>1071111</v>
          </cell>
          <cell r="AC269" t="str">
            <v>Отопление и вентиляция (вентиляция)</v>
          </cell>
        </row>
        <row r="270">
          <cell r="A270">
            <v>2008</v>
          </cell>
          <cell r="O270">
            <v>1415810</v>
          </cell>
          <cell r="AC270" t="str">
            <v xml:space="preserve"> Слаботочные системы (пожарная сигнализация)</v>
          </cell>
        </row>
        <row r="271">
          <cell r="A271">
            <v>2008</v>
          </cell>
          <cell r="O271">
            <v>423491</v>
          </cell>
          <cell r="AC271" t="str">
            <v>Снос строений</v>
          </cell>
        </row>
        <row r="272">
          <cell r="A272">
            <v>2008</v>
          </cell>
          <cell r="O272">
            <v>100311</v>
          </cell>
          <cell r="AC272" t="str">
            <v>Общестроительные работы (перекрытия)</v>
          </cell>
        </row>
        <row r="273">
          <cell r="A273">
            <v>2008</v>
          </cell>
          <cell r="O273">
            <v>2049692</v>
          </cell>
          <cell r="AC273" t="str">
            <v>Общестроительные работы (стены и колонны)</v>
          </cell>
        </row>
        <row r="274">
          <cell r="A274">
            <v>2008</v>
          </cell>
          <cell r="O274">
            <v>889672</v>
          </cell>
          <cell r="AC274" t="str">
            <v>Общестроительные работы (внутренняя отделка)</v>
          </cell>
        </row>
        <row r="275">
          <cell r="A275">
            <v>2008</v>
          </cell>
          <cell r="O275">
            <v>109744</v>
          </cell>
          <cell r="AC275" t="str">
            <v>Общестроительные работы (полы)</v>
          </cell>
        </row>
        <row r="276">
          <cell r="A276">
            <v>2008</v>
          </cell>
          <cell r="O276">
            <v>454565</v>
          </cell>
          <cell r="AC276" t="str">
            <v>Общестроительные работы (внутренняя отделка)</v>
          </cell>
        </row>
        <row r="277">
          <cell r="A277">
            <v>2008</v>
          </cell>
          <cell r="O277">
            <v>1660249</v>
          </cell>
          <cell r="AC277" t="str">
            <v>Общестроительные работы (стены и колонны)</v>
          </cell>
        </row>
        <row r="278">
          <cell r="A278">
            <v>2008</v>
          </cell>
          <cell r="O278">
            <v>510896</v>
          </cell>
          <cell r="AC278" t="str">
            <v>Общестроительные работы (перекрытия)</v>
          </cell>
        </row>
        <row r="279">
          <cell r="A279">
            <v>2008</v>
          </cell>
          <cell r="O279">
            <v>616672</v>
          </cell>
          <cell r="AC279" t="str">
            <v>Силовое электрооборудование и освещение</v>
          </cell>
        </row>
        <row r="280">
          <cell r="A280">
            <v>2008</v>
          </cell>
          <cell r="O280">
            <v>1694183</v>
          </cell>
          <cell r="AC280" t="str">
            <v>Общестроительные работы (внутренняя отделка)</v>
          </cell>
        </row>
        <row r="281">
          <cell r="A281">
            <v>2008</v>
          </cell>
          <cell r="O281">
            <v>931696</v>
          </cell>
          <cell r="AC281" t="str">
            <v>Отопление и вентиляция (вентиляция)</v>
          </cell>
        </row>
        <row r="282">
          <cell r="A282">
            <v>2008</v>
          </cell>
          <cell r="O282">
            <v>1218989</v>
          </cell>
          <cell r="AC282" t="str">
            <v>Слаботочные системы (пожарная сигнализация)</v>
          </cell>
        </row>
        <row r="283">
          <cell r="A283">
            <v>2008</v>
          </cell>
          <cell r="O283">
            <v>2785369</v>
          </cell>
          <cell r="AC283" t="str">
            <v>Общестроительные работы (устройство котлована)</v>
          </cell>
        </row>
        <row r="284">
          <cell r="A284">
            <v>2008</v>
          </cell>
          <cell r="O284">
            <v>6412809</v>
          </cell>
          <cell r="AC284" t="str">
            <v>Общестроительные работы (фундаменты)</v>
          </cell>
        </row>
        <row r="285">
          <cell r="A285">
            <v>2008</v>
          </cell>
          <cell r="O285">
            <v>14772744</v>
          </cell>
          <cell r="AC285" t="str">
            <v>Общестроительные работы (стены и колонны)</v>
          </cell>
        </row>
        <row r="286">
          <cell r="A286">
            <v>2008</v>
          </cell>
          <cell r="O286">
            <v>73290</v>
          </cell>
          <cell r="AC286" t="str">
            <v>Снос строений</v>
          </cell>
        </row>
        <row r="287">
          <cell r="A287">
            <v>2008</v>
          </cell>
          <cell r="O287">
            <v>2067128</v>
          </cell>
          <cell r="AC287" t="str">
            <v>Общестроительные работы (полы)</v>
          </cell>
        </row>
        <row r="288">
          <cell r="A288">
            <v>2008</v>
          </cell>
          <cell r="O288">
            <v>11154662</v>
          </cell>
          <cell r="AC288" t="str">
            <v>Общестроительные работы (стены и колонны)</v>
          </cell>
        </row>
        <row r="289">
          <cell r="A289">
            <v>2008</v>
          </cell>
          <cell r="O289">
            <v>511567</v>
          </cell>
          <cell r="AC289" t="str">
            <v>Временные здания и сооружения</v>
          </cell>
        </row>
        <row r="290">
          <cell r="A290">
            <v>2008</v>
          </cell>
          <cell r="O290">
            <v>432768</v>
          </cell>
          <cell r="AC290" t="str">
            <v>Общестроительные работы (стены и колонны)</v>
          </cell>
        </row>
        <row r="291">
          <cell r="A291">
            <v>2008</v>
          </cell>
          <cell r="O291">
            <v>758999</v>
          </cell>
          <cell r="AC291" t="str">
            <v>Вывоз мусора</v>
          </cell>
        </row>
        <row r="292">
          <cell r="A292">
            <v>2008</v>
          </cell>
          <cell r="O292">
            <v>185358</v>
          </cell>
          <cell r="AC292" t="str">
            <v>Временные здания и сооружения (мойка колес)</v>
          </cell>
        </row>
        <row r="293">
          <cell r="A293">
            <v>2008</v>
          </cell>
        </row>
        <row r="294">
          <cell r="A294">
            <v>2008</v>
          </cell>
          <cell r="O294">
            <v>1410120</v>
          </cell>
          <cell r="AC294" t="str">
            <v>Силовое электрооборудование и освещение</v>
          </cell>
        </row>
        <row r="295">
          <cell r="A295">
            <v>2008</v>
          </cell>
          <cell r="O295">
            <v>2739650</v>
          </cell>
          <cell r="AC295" t="str">
            <v>Отопление и вентиляция (вентиляция)</v>
          </cell>
        </row>
        <row r="296">
          <cell r="A296">
            <v>2008</v>
          </cell>
          <cell r="O296">
            <v>1862360</v>
          </cell>
          <cell r="AC296" t="str">
            <v>Силовое электрооборудование и освещение</v>
          </cell>
        </row>
        <row r="297">
          <cell r="A297">
            <v>2008</v>
          </cell>
          <cell r="O297">
            <v>3163050</v>
          </cell>
          <cell r="AC297" t="str">
            <v>Отопление и вентиляция (вентиляция)</v>
          </cell>
        </row>
        <row r="298">
          <cell r="A298">
            <v>2008</v>
          </cell>
          <cell r="O298">
            <v>931970</v>
          </cell>
          <cell r="AC298" t="str">
            <v>Силовое электрооборудование и освещение</v>
          </cell>
        </row>
        <row r="299">
          <cell r="A299">
            <v>2008</v>
          </cell>
          <cell r="O299">
            <v>2334080</v>
          </cell>
          <cell r="AC299" t="str">
            <v>Отопление и вентиляция (вентиляция)</v>
          </cell>
        </row>
        <row r="300">
          <cell r="A300">
            <v>2008</v>
          </cell>
        </row>
        <row r="301">
          <cell r="A301">
            <v>2008</v>
          </cell>
          <cell r="O301">
            <v>75351.77</v>
          </cell>
          <cell r="AC301" t="str">
            <v>Общестроительные работы (фундаменты)</v>
          </cell>
        </row>
        <row r="302">
          <cell r="A302">
            <v>2008</v>
          </cell>
          <cell r="O302">
            <v>15571.64</v>
          </cell>
          <cell r="AC302" t="str">
            <v>Временные здания и сооружения</v>
          </cell>
        </row>
        <row r="303">
          <cell r="A303">
            <v>2008</v>
          </cell>
          <cell r="O303">
            <v>49429.85</v>
          </cell>
          <cell r="AC303" t="str">
            <v>Временные здания и сооружения</v>
          </cell>
        </row>
        <row r="304">
          <cell r="A304">
            <v>2008</v>
          </cell>
          <cell r="O304">
            <v>6468.33</v>
          </cell>
          <cell r="AC304" t="str">
            <v>Снос строений</v>
          </cell>
        </row>
        <row r="305">
          <cell r="A305">
            <v>2008</v>
          </cell>
          <cell r="O305">
            <v>75707.350000000006</v>
          </cell>
          <cell r="AC305" t="str">
            <v xml:space="preserve">Общестроительные работы (внешняя отделка-фасады) </v>
          </cell>
        </row>
        <row r="306">
          <cell r="A306">
            <v>2008</v>
          </cell>
          <cell r="O306">
            <v>174776.35</v>
          </cell>
          <cell r="AC306" t="str">
            <v>Общестроительные работы (внешняя отделка-фасады)</v>
          </cell>
        </row>
        <row r="307">
          <cell r="A307">
            <v>2008</v>
          </cell>
          <cell r="O307">
            <v>15984.84</v>
          </cell>
          <cell r="AC307" t="str">
            <v>Общестроительные работы (внешняя отделка-фасады)</v>
          </cell>
        </row>
        <row r="308">
          <cell r="A308">
            <v>2008</v>
          </cell>
          <cell r="O308">
            <v>2244.84</v>
          </cell>
          <cell r="AC308" t="str">
            <v>Общестроительные работы (внешняя отделка-фасады)</v>
          </cell>
        </row>
        <row r="309">
          <cell r="A309">
            <v>2008</v>
          </cell>
          <cell r="O309">
            <v>15984.84</v>
          </cell>
          <cell r="AC309" t="str">
            <v>Общестроительные работы (внешняя отделка-фасады)</v>
          </cell>
        </row>
        <row r="310">
          <cell r="A310">
            <v>2008</v>
          </cell>
          <cell r="O310">
            <v>2332.85</v>
          </cell>
          <cell r="AC310" t="str">
            <v>Общестроительные работы (внешняя отделка-фасады)</v>
          </cell>
        </row>
        <row r="311">
          <cell r="A311">
            <v>2008</v>
          </cell>
          <cell r="O311">
            <v>60460.42</v>
          </cell>
          <cell r="AC311" t="str">
            <v>Общестроительные работы (кровля)</v>
          </cell>
        </row>
        <row r="312">
          <cell r="A312">
            <v>2008</v>
          </cell>
          <cell r="O312">
            <v>120582.08</v>
          </cell>
          <cell r="AC312" t="str">
            <v>Общестроительные работы (внешняя отделка-фасады)</v>
          </cell>
        </row>
        <row r="313">
          <cell r="A313">
            <v>2008</v>
          </cell>
          <cell r="O313">
            <v>154102.78</v>
          </cell>
          <cell r="AC313" t="str">
            <v>Общестроительные рботы (внешняя отделка)</v>
          </cell>
        </row>
        <row r="314">
          <cell r="A314">
            <v>2008</v>
          </cell>
          <cell r="O314">
            <v>240130.85</v>
          </cell>
          <cell r="AC314" t="str">
            <v>Общестроительные работы (внешняя отделка-фасады)</v>
          </cell>
        </row>
        <row r="315">
          <cell r="A315">
            <v>2008</v>
          </cell>
          <cell r="O315">
            <v>170487.24</v>
          </cell>
          <cell r="AC315" t="str">
            <v>Общестроительные работы (внешняя отделка-фасады)</v>
          </cell>
        </row>
        <row r="316">
          <cell r="A316">
            <v>2008</v>
          </cell>
          <cell r="O316">
            <v>33049.050000000003</v>
          </cell>
          <cell r="AC316" t="str">
            <v>Общестроительные работы (внешняя отделка-фасады)</v>
          </cell>
        </row>
        <row r="317">
          <cell r="A317">
            <v>2008</v>
          </cell>
          <cell r="O317">
            <v>6095.58</v>
          </cell>
          <cell r="AC317" t="str">
            <v>Общестроительные работы (внешняя отделка-фасады)</v>
          </cell>
        </row>
        <row r="318">
          <cell r="A318">
            <v>2008</v>
          </cell>
          <cell r="O318">
            <v>130851.18</v>
          </cell>
          <cell r="AC318" t="str">
            <v>Общестроительные работы (внешняя отделка-фасады)</v>
          </cell>
        </row>
        <row r="319">
          <cell r="A319">
            <v>2008</v>
          </cell>
          <cell r="O319">
            <v>11819.41</v>
          </cell>
          <cell r="AC319" t="str">
            <v>Общестроительные работы (внешняя отделка-фасады)</v>
          </cell>
        </row>
        <row r="320">
          <cell r="A320">
            <v>2008</v>
          </cell>
          <cell r="O320">
            <v>531199.68999999994</v>
          </cell>
          <cell r="AC320" t="str">
            <v>Общестроительные работы (внешняя отделка-фасады)</v>
          </cell>
        </row>
        <row r="321">
          <cell r="A321">
            <v>2008</v>
          </cell>
          <cell r="O321">
            <v>581022.09</v>
          </cell>
          <cell r="AC321" t="str">
            <v>Общестроительные работы (внешняя отделка-фасады)</v>
          </cell>
        </row>
        <row r="322">
          <cell r="A322">
            <v>2008</v>
          </cell>
          <cell r="O322">
            <v>1550343.52</v>
          </cell>
          <cell r="AC322" t="str">
            <v>Общестроительные работы (внешняя отделка-фасады)</v>
          </cell>
        </row>
        <row r="323">
          <cell r="A323">
            <v>2008</v>
          </cell>
          <cell r="O323">
            <v>343620.66</v>
          </cell>
          <cell r="AC323" t="str">
            <v>Общестроительные работы (внешняя отделка-фасады)</v>
          </cell>
        </row>
        <row r="324">
          <cell r="A324">
            <v>2008</v>
          </cell>
          <cell r="O324">
            <v>63954</v>
          </cell>
          <cell r="AC324" t="str">
            <v>Общестроительные работы (внешняя отделка-фасады)</v>
          </cell>
        </row>
        <row r="325">
          <cell r="A325">
            <v>2008</v>
          </cell>
          <cell r="O325">
            <v>191616.25</v>
          </cell>
          <cell r="AC325" t="str">
            <v>Общестроительные работы (кровля)</v>
          </cell>
        </row>
        <row r="326">
          <cell r="A326">
            <v>2008</v>
          </cell>
          <cell r="O326">
            <v>14069</v>
          </cell>
          <cell r="AC326" t="str">
            <v>Временные здания и сооружения (мойка колес)</v>
          </cell>
        </row>
        <row r="327">
          <cell r="A327">
            <v>2008</v>
          </cell>
        </row>
        <row r="328">
          <cell r="A328">
            <v>2008</v>
          </cell>
          <cell r="O328">
            <v>54986.33</v>
          </cell>
          <cell r="AC328" t="str">
            <v>Общестроительные работы (фундаменты)</v>
          </cell>
        </row>
        <row r="329">
          <cell r="A329">
            <v>2008</v>
          </cell>
          <cell r="O329">
            <v>11678.82</v>
          </cell>
          <cell r="AC329" t="str">
            <v>Временные здания и сооружения</v>
          </cell>
        </row>
        <row r="330">
          <cell r="A330">
            <v>2008</v>
          </cell>
          <cell r="O330">
            <v>35959.11</v>
          </cell>
          <cell r="AC330" t="str">
            <v>Временные здания и сооружения</v>
          </cell>
        </row>
        <row r="331">
          <cell r="A331">
            <v>2008</v>
          </cell>
          <cell r="O331">
            <v>4851.09</v>
          </cell>
          <cell r="AC331" t="str">
            <v>Снос строений</v>
          </cell>
        </row>
        <row r="332">
          <cell r="A332">
            <v>2008</v>
          </cell>
          <cell r="O332">
            <v>56426.54</v>
          </cell>
          <cell r="AC332" t="str">
            <v>Общестроительные работы (внешняя отделка-фасады)</v>
          </cell>
        </row>
        <row r="333">
          <cell r="A333">
            <v>2008</v>
          </cell>
          <cell r="O333">
            <v>127539.45</v>
          </cell>
          <cell r="AC333" t="str">
            <v>Общестроительные работы (внешняя отделка-фасады)</v>
          </cell>
        </row>
        <row r="334">
          <cell r="A334">
            <v>2008</v>
          </cell>
          <cell r="O334">
            <v>23329.06</v>
          </cell>
          <cell r="AC334" t="str">
            <v>Общестроительные работы (внешняя отделка-фасады)</v>
          </cell>
        </row>
        <row r="335">
          <cell r="A335">
            <v>2008</v>
          </cell>
          <cell r="O335">
            <v>4368.45</v>
          </cell>
          <cell r="AC335" t="str">
            <v>Общестроительные работы (внешняя отделка-фасады)</v>
          </cell>
        </row>
        <row r="336">
          <cell r="A336">
            <v>2008</v>
          </cell>
          <cell r="O336">
            <v>40628.49</v>
          </cell>
          <cell r="AC336" t="str">
            <v>Общестроительные работы (кровля)</v>
          </cell>
        </row>
        <row r="337">
          <cell r="A337">
            <v>2008</v>
          </cell>
          <cell r="O337">
            <v>89815.86</v>
          </cell>
          <cell r="AC337" t="str">
            <v>Общестроительные работы (внешняя отделка-фасады)</v>
          </cell>
        </row>
        <row r="338">
          <cell r="A338">
            <v>2008</v>
          </cell>
          <cell r="O338">
            <v>114784.02</v>
          </cell>
          <cell r="AC338" t="str">
            <v>Временные здания и сооружения</v>
          </cell>
        </row>
        <row r="339">
          <cell r="A339">
            <v>2008</v>
          </cell>
          <cell r="O339">
            <v>200099.46</v>
          </cell>
          <cell r="AC339" t="str">
            <v>Общестроительные работы (внешняя отделка-фасады)</v>
          </cell>
        </row>
        <row r="340">
          <cell r="A340">
            <v>2008</v>
          </cell>
          <cell r="O340">
            <v>155113.19</v>
          </cell>
          <cell r="AC340" t="str">
            <v>Общестроительные работы (внешняя отделка-фасады)</v>
          </cell>
        </row>
        <row r="341">
          <cell r="A341">
            <v>2008</v>
          </cell>
          <cell r="O341">
            <v>13538.83</v>
          </cell>
          <cell r="AC341" t="str">
            <v>Общестроительные работы (внешняя отделка-фасады)</v>
          </cell>
        </row>
        <row r="342">
          <cell r="A342">
            <v>2008</v>
          </cell>
          <cell r="O342">
            <v>4433.1499999999996</v>
          </cell>
          <cell r="AC342" t="str">
            <v>Общестроительные работы (внешняя отделка-фасады)</v>
          </cell>
        </row>
        <row r="343">
          <cell r="A343">
            <v>2008</v>
          </cell>
          <cell r="O343">
            <v>2853</v>
          </cell>
          <cell r="AC343" t="str">
            <v>Временные здания и сооружения (мойка колес)</v>
          </cell>
        </row>
        <row r="344">
          <cell r="A344">
            <v>2008</v>
          </cell>
        </row>
        <row r="345">
          <cell r="A345">
            <v>2008</v>
          </cell>
          <cell r="O345">
            <v>572298</v>
          </cell>
          <cell r="AC345" t="str">
            <v>Снос строений</v>
          </cell>
        </row>
        <row r="346">
          <cell r="A346">
            <v>2008</v>
          </cell>
          <cell r="O346">
            <v>2901601</v>
          </cell>
          <cell r="AC346" t="str">
            <v>Общестроительные работы (стены и колонны)</v>
          </cell>
        </row>
        <row r="347">
          <cell r="A347">
            <v>2008</v>
          </cell>
          <cell r="O347">
            <v>454593</v>
          </cell>
          <cell r="AC347" t="str">
            <v>Общестроительные работы (окна)</v>
          </cell>
        </row>
        <row r="348">
          <cell r="A348">
            <v>2008</v>
          </cell>
          <cell r="O348">
            <v>371215</v>
          </cell>
          <cell r="AC348" t="str">
            <v>Общестроительные работы (внутренняя отделка)</v>
          </cell>
        </row>
        <row r="349">
          <cell r="A349">
            <v>2008</v>
          </cell>
          <cell r="O349">
            <v>147750</v>
          </cell>
          <cell r="AC349" t="str">
            <v>Снос строений</v>
          </cell>
        </row>
        <row r="350">
          <cell r="A350">
            <v>2008</v>
          </cell>
          <cell r="O350">
            <v>971342</v>
          </cell>
          <cell r="AC350" t="str">
            <v>Общестроительные работы (внешняя отделка-фасады)</v>
          </cell>
        </row>
        <row r="351">
          <cell r="A351">
            <v>2008</v>
          </cell>
          <cell r="O351">
            <v>1307105</v>
          </cell>
          <cell r="AC351" t="str">
            <v>Общестроительные работы (перекрытия)</v>
          </cell>
        </row>
        <row r="352">
          <cell r="A352">
            <v>2008</v>
          </cell>
          <cell r="O352">
            <v>3345304</v>
          </cell>
          <cell r="AC352" t="str">
            <v>Общестроительные работы (внутренняя отделка)</v>
          </cell>
        </row>
        <row r="353">
          <cell r="A353">
            <v>2008</v>
          </cell>
          <cell r="O353">
            <v>1500389</v>
          </cell>
          <cell r="AC353" t="str">
            <v>Общестроительные работы (кровля)</v>
          </cell>
        </row>
        <row r="354">
          <cell r="A354">
            <v>2008</v>
          </cell>
          <cell r="O354">
            <v>662162</v>
          </cell>
          <cell r="AC354" t="str">
            <v>Общестроительные работы (стены и колонны)</v>
          </cell>
        </row>
        <row r="355">
          <cell r="A355">
            <v>2008</v>
          </cell>
          <cell r="O355">
            <v>556748</v>
          </cell>
          <cell r="AC355" t="str">
            <v>Общестроительные работы (полы)</v>
          </cell>
        </row>
        <row r="356">
          <cell r="A356">
            <v>2008</v>
          </cell>
          <cell r="O356">
            <v>84630</v>
          </cell>
          <cell r="AC356" t="str">
            <v>Общестроительные работы (лестницы)</v>
          </cell>
        </row>
        <row r="357">
          <cell r="A357">
            <v>2008</v>
          </cell>
          <cell r="O357">
            <v>264639</v>
          </cell>
          <cell r="AC357" t="str">
            <v>Общестроительные работы (внутренняя отделка)</v>
          </cell>
        </row>
        <row r="358">
          <cell r="A358">
            <v>2008</v>
          </cell>
          <cell r="O358">
            <v>514755</v>
          </cell>
          <cell r="AC358" t="str">
            <v xml:space="preserve"> Отопление и вентиляции (вентиляция)</v>
          </cell>
        </row>
        <row r="359">
          <cell r="A359">
            <v>2008</v>
          </cell>
          <cell r="O359">
            <v>1650593</v>
          </cell>
          <cell r="AC359" t="str">
            <v>Силовое электрооборудование и освещение</v>
          </cell>
        </row>
        <row r="360">
          <cell r="A360">
            <v>2008</v>
          </cell>
          <cell r="O360">
            <v>125563</v>
          </cell>
          <cell r="AC360" t="str">
            <v>Снос строений</v>
          </cell>
        </row>
        <row r="361">
          <cell r="A361">
            <v>2008</v>
          </cell>
          <cell r="O361">
            <v>275582</v>
          </cell>
          <cell r="AC361" t="str">
            <v>Снос строений</v>
          </cell>
        </row>
        <row r="362">
          <cell r="A362">
            <v>2008</v>
          </cell>
          <cell r="O362">
            <v>1778594</v>
          </cell>
          <cell r="AC362" t="str">
            <v>Общестроительные конструкции (кровля)</v>
          </cell>
        </row>
        <row r="363">
          <cell r="A363">
            <v>2008</v>
          </cell>
          <cell r="O363">
            <v>563328</v>
          </cell>
          <cell r="AC363" t="str">
            <v>Общестроительные работы (внутренняя отделка)</v>
          </cell>
        </row>
        <row r="364">
          <cell r="A364">
            <v>2008</v>
          </cell>
          <cell r="O364">
            <v>1297795</v>
          </cell>
          <cell r="AC364" t="str">
            <v>Общестроительные работы (перекрытия)</v>
          </cell>
        </row>
        <row r="365">
          <cell r="A365">
            <v>2008</v>
          </cell>
          <cell r="O365">
            <v>0</v>
          </cell>
          <cell r="AC365" t="str">
            <v>Водопровод и канализация (водопровод)</v>
          </cell>
        </row>
        <row r="366">
          <cell r="A366">
            <v>2008</v>
          </cell>
          <cell r="O366">
            <v>813838</v>
          </cell>
          <cell r="AC366" t="str">
            <v>Общестроительные работы (лестницы)</v>
          </cell>
        </row>
        <row r="367">
          <cell r="A367">
            <v>2008</v>
          </cell>
          <cell r="O367">
            <v>9771671</v>
          </cell>
          <cell r="AC367" t="str">
            <v>Общестроительные работы (стены и колонны)</v>
          </cell>
        </row>
        <row r="368">
          <cell r="A368">
            <v>2008</v>
          </cell>
          <cell r="O368">
            <v>1965125</v>
          </cell>
          <cell r="AC368" t="str">
            <v>Общестроительные работы (полы)</v>
          </cell>
        </row>
        <row r="369">
          <cell r="A369">
            <v>2008</v>
          </cell>
          <cell r="O369">
            <v>11622934</v>
          </cell>
          <cell r="AC369" t="str">
            <v>Общестроительные работы (стены и колонны)</v>
          </cell>
        </row>
        <row r="370">
          <cell r="A370">
            <v>2008</v>
          </cell>
          <cell r="O370">
            <v>347793</v>
          </cell>
          <cell r="AC370" t="str">
            <v>Общестроительные работы (фундаменты)</v>
          </cell>
        </row>
        <row r="371">
          <cell r="A371">
            <v>2008</v>
          </cell>
          <cell r="O371">
            <v>73368</v>
          </cell>
          <cell r="AC371" t="str">
            <v>Общестроительные работы (стены и колонны)</v>
          </cell>
        </row>
        <row r="372">
          <cell r="A372">
            <v>2008</v>
          </cell>
          <cell r="O372">
            <v>133720</v>
          </cell>
          <cell r="AC372" t="str">
            <v>Временные здания и сооружения (мойка колес)</v>
          </cell>
        </row>
        <row r="373">
          <cell r="A373">
            <v>2008</v>
          </cell>
        </row>
        <row r="374">
          <cell r="A374">
            <v>2008</v>
          </cell>
          <cell r="O374">
            <v>990740</v>
          </cell>
          <cell r="AC374" t="str">
            <v>Силовое электрооборудование и освещение</v>
          </cell>
        </row>
        <row r="375">
          <cell r="A375">
            <v>2008</v>
          </cell>
          <cell r="O375">
            <v>3256980</v>
          </cell>
          <cell r="AC375" t="str">
            <v>Система вентиляции и кондиционирования</v>
          </cell>
        </row>
        <row r="376">
          <cell r="A376">
            <v>2008</v>
          </cell>
          <cell r="O376">
            <v>462960</v>
          </cell>
          <cell r="AC376" t="str">
            <v>Силовое электрооборудование и освещение</v>
          </cell>
        </row>
        <row r="377">
          <cell r="A377">
            <v>2008</v>
          </cell>
          <cell r="O377">
            <v>2360500</v>
          </cell>
          <cell r="AC377" t="str">
            <v>Система вентиляции и кондиционирования</v>
          </cell>
        </row>
        <row r="378">
          <cell r="A378">
            <v>2008</v>
          </cell>
          <cell r="O378">
            <v>1284920</v>
          </cell>
          <cell r="AC378" t="str">
            <v>Силовое электрооборудование и освещение</v>
          </cell>
        </row>
        <row r="379">
          <cell r="A379">
            <v>2008</v>
          </cell>
          <cell r="O379">
            <v>3490760</v>
          </cell>
          <cell r="AC379" t="str">
            <v>Система вентиляции и кондиционирования</v>
          </cell>
        </row>
        <row r="380">
          <cell r="A380">
            <v>2008</v>
          </cell>
          <cell r="O380">
            <v>13229068.609999999</v>
          </cell>
          <cell r="AC380" t="str">
            <v>Лифты-оборудование и монтаж</v>
          </cell>
        </row>
        <row r="381">
          <cell r="A381">
            <v>2008</v>
          </cell>
        </row>
        <row r="382">
          <cell r="A382">
            <v>2008</v>
          </cell>
          <cell r="O382">
            <v>3363244</v>
          </cell>
          <cell r="AC382" t="str">
            <v>Общестроительные работы (стены и колонны)</v>
          </cell>
        </row>
        <row r="383">
          <cell r="A383">
            <v>2008</v>
          </cell>
          <cell r="O383">
            <v>1148157</v>
          </cell>
          <cell r="AC383" t="str">
            <v>Общестроительные работы (стены и колонны)</v>
          </cell>
        </row>
        <row r="384">
          <cell r="A384">
            <v>2008</v>
          </cell>
          <cell r="O384">
            <v>345465</v>
          </cell>
          <cell r="AC384" t="str">
            <v>Общестроительные работы (внутренняя отделка)</v>
          </cell>
        </row>
        <row r="385">
          <cell r="A385">
            <v>2008</v>
          </cell>
          <cell r="O385">
            <v>1609187</v>
          </cell>
          <cell r="AC385" t="str">
            <v>Общестроительные работы (внутренняя отделка)</v>
          </cell>
        </row>
        <row r="386">
          <cell r="A386">
            <v>2008</v>
          </cell>
          <cell r="O386">
            <v>447483</v>
          </cell>
          <cell r="AC386" t="str">
            <v>Общестроительные работы (перекрытия)</v>
          </cell>
        </row>
        <row r="387">
          <cell r="A387">
            <v>2008</v>
          </cell>
          <cell r="O387">
            <v>699020</v>
          </cell>
          <cell r="AC387" t="str">
            <v>Общестроительные работы (внутренняя отделка)</v>
          </cell>
        </row>
        <row r="388">
          <cell r="A388">
            <v>2008</v>
          </cell>
          <cell r="O388">
            <v>270466</v>
          </cell>
          <cell r="AC388" t="str">
            <v>Общестроительные работы (полы)</v>
          </cell>
        </row>
        <row r="389">
          <cell r="A389">
            <v>2008</v>
          </cell>
          <cell r="O389">
            <v>1170087</v>
          </cell>
          <cell r="AC389" t="str">
            <v>Водопровод и канализация (канализация)</v>
          </cell>
        </row>
        <row r="390">
          <cell r="A390">
            <v>2008</v>
          </cell>
          <cell r="O390">
            <v>3083119</v>
          </cell>
          <cell r="AC390" t="str">
            <v>Система вентиляции и кондиционирования</v>
          </cell>
        </row>
        <row r="391">
          <cell r="A391">
            <v>2008</v>
          </cell>
          <cell r="O391">
            <v>1031040</v>
          </cell>
          <cell r="AC391" t="str">
            <v>Силовое электрооборудование и освещение</v>
          </cell>
        </row>
        <row r="392">
          <cell r="A392">
            <v>2008</v>
          </cell>
          <cell r="O392">
            <v>379955</v>
          </cell>
          <cell r="AC392" t="str">
            <v>Общестроительные работы (кровля)</v>
          </cell>
        </row>
        <row r="393">
          <cell r="A393">
            <v>2008</v>
          </cell>
          <cell r="O393">
            <v>55677</v>
          </cell>
          <cell r="AC393" t="str">
            <v>Общестроительные работы (внутренняя отделка)</v>
          </cell>
        </row>
        <row r="394">
          <cell r="A394">
            <v>2008</v>
          </cell>
          <cell r="O394">
            <v>167935</v>
          </cell>
          <cell r="AC394" t="str">
            <v>Общестроительные работы (стены и колонны)</v>
          </cell>
        </row>
        <row r="395">
          <cell r="A395">
            <v>2008</v>
          </cell>
          <cell r="O395">
            <v>108529</v>
          </cell>
          <cell r="AC395" t="str">
            <v>Общестроительные работы (стены и колонны)</v>
          </cell>
        </row>
        <row r="396">
          <cell r="A396">
            <v>2008</v>
          </cell>
          <cell r="O396">
            <v>7524912</v>
          </cell>
          <cell r="AC396" t="str">
            <v>Общестроительные работы (внутренняя отделка)</v>
          </cell>
        </row>
        <row r="397">
          <cell r="A397">
            <v>2008</v>
          </cell>
          <cell r="O397">
            <v>268590</v>
          </cell>
          <cell r="AC397" t="str">
            <v>Водопровод и канализация (канализация)</v>
          </cell>
        </row>
        <row r="398">
          <cell r="A398">
            <v>2008</v>
          </cell>
          <cell r="O398">
            <v>47205</v>
          </cell>
          <cell r="AC398" t="str">
            <v>Силовое электрооборудование и освещение</v>
          </cell>
        </row>
        <row r="399">
          <cell r="A399">
            <v>2008</v>
          </cell>
          <cell r="O399">
            <v>1218751</v>
          </cell>
          <cell r="AC399" t="str">
            <v>Слаботочные системы (система пожарной сигнализации)</v>
          </cell>
        </row>
        <row r="400">
          <cell r="A400">
            <v>2008</v>
          </cell>
          <cell r="O400">
            <v>167747</v>
          </cell>
          <cell r="AC400" t="str">
            <v>Общестроительные работы (кровля)</v>
          </cell>
        </row>
        <row r="401">
          <cell r="A401">
            <v>2008</v>
          </cell>
          <cell r="O401">
            <v>3111114</v>
          </cell>
          <cell r="AC401" t="str">
            <v>Общестроительные работы (стены и колонны)</v>
          </cell>
        </row>
        <row r="402">
          <cell r="A402">
            <v>2008</v>
          </cell>
          <cell r="O402">
            <v>1093860</v>
          </cell>
          <cell r="AC402" t="str">
            <v>Общестроительные работы (стены и колонны)</v>
          </cell>
        </row>
        <row r="403">
          <cell r="A403">
            <v>2008</v>
          </cell>
          <cell r="O403">
            <v>478731</v>
          </cell>
          <cell r="AC403" t="str">
            <v>Общестроительные работы (перегородки)</v>
          </cell>
        </row>
        <row r="404">
          <cell r="A404">
            <v>2008</v>
          </cell>
          <cell r="O404">
            <v>703015</v>
          </cell>
          <cell r="AC404" t="str">
            <v>Общестроительные работы (фундаменты)</v>
          </cell>
        </row>
        <row r="405">
          <cell r="A405">
            <v>2008</v>
          </cell>
          <cell r="O405">
            <v>8706652</v>
          </cell>
          <cell r="AC405" t="str">
            <v>Общестроительные работы (стены и колонны)</v>
          </cell>
        </row>
        <row r="406">
          <cell r="A406">
            <v>2008</v>
          </cell>
          <cell r="O406">
            <v>296284</v>
          </cell>
          <cell r="AC406" t="str">
            <v>Общестроительные работы (внешняя отделка-фасады)</v>
          </cell>
        </row>
        <row r="407">
          <cell r="A407">
            <v>2008</v>
          </cell>
          <cell r="O407">
            <v>403110</v>
          </cell>
          <cell r="AC407" t="str">
            <v>Вывоз мусора</v>
          </cell>
        </row>
        <row r="408">
          <cell r="A408">
            <v>2008</v>
          </cell>
          <cell r="O408">
            <v>114109</v>
          </cell>
          <cell r="AC408" t="str">
            <v>Временные здания и сооружения (мойка колес)</v>
          </cell>
        </row>
        <row r="409">
          <cell r="A409">
            <v>2008</v>
          </cell>
        </row>
        <row r="410">
          <cell r="A410">
            <v>2008</v>
          </cell>
          <cell r="O410">
            <v>5419066.2800000003</v>
          </cell>
          <cell r="AC410" t="str">
            <v>Технологическое оборудование столовой</v>
          </cell>
        </row>
        <row r="411">
          <cell r="A411">
            <v>2008</v>
          </cell>
        </row>
        <row r="412">
          <cell r="A412">
            <v>2008</v>
          </cell>
          <cell r="O412">
            <v>11800</v>
          </cell>
          <cell r="AC412" t="str">
            <v>Экспертиза проектной и предпроектной документации</v>
          </cell>
        </row>
        <row r="413">
          <cell r="A413">
            <v>2008</v>
          </cell>
        </row>
        <row r="414">
          <cell r="A414">
            <v>2008</v>
          </cell>
          <cell r="O414">
            <v>489624</v>
          </cell>
          <cell r="AC414" t="str">
            <v>Общестроительные работы (стены и колонны)</v>
          </cell>
        </row>
        <row r="415">
          <cell r="A415">
            <v>2008</v>
          </cell>
          <cell r="O415">
            <v>1570861</v>
          </cell>
          <cell r="AC415" t="str">
            <v>Общестроительные работы (лестницы)</v>
          </cell>
        </row>
        <row r="416">
          <cell r="A416">
            <v>2008</v>
          </cell>
          <cell r="O416">
            <v>1561665</v>
          </cell>
          <cell r="AC416" t="str">
            <v>Общестроительные работы (окна)</v>
          </cell>
        </row>
        <row r="417">
          <cell r="A417">
            <v>2008</v>
          </cell>
          <cell r="O417">
            <v>143941</v>
          </cell>
          <cell r="AC417" t="str">
            <v>Общестроительные работы (полы)</v>
          </cell>
        </row>
        <row r="418">
          <cell r="A418">
            <v>2008</v>
          </cell>
          <cell r="O418">
            <v>487887</v>
          </cell>
          <cell r="AC418" t="str">
            <v>Общестроительные работы (внутренняя отделка)</v>
          </cell>
        </row>
        <row r="419">
          <cell r="A419">
            <v>2008</v>
          </cell>
          <cell r="O419">
            <v>775743</v>
          </cell>
          <cell r="AC419" t="str">
            <v>Общестроительные работы (внутренняя отделка)</v>
          </cell>
        </row>
        <row r="420">
          <cell r="A420">
            <v>2008</v>
          </cell>
          <cell r="O420">
            <v>176477</v>
          </cell>
          <cell r="AC420" t="str">
            <v>Общестроительные работы (стены и колонны)</v>
          </cell>
        </row>
        <row r="421">
          <cell r="A421">
            <v>2008</v>
          </cell>
          <cell r="O421">
            <v>67700</v>
          </cell>
          <cell r="AC421" t="str">
            <v>Общестроительные работы (стены и колонны)</v>
          </cell>
        </row>
        <row r="422">
          <cell r="A422">
            <v>2008</v>
          </cell>
          <cell r="O422">
            <v>46925</v>
          </cell>
          <cell r="AC422" t="str">
            <v>Снос строений</v>
          </cell>
        </row>
        <row r="423">
          <cell r="A423">
            <v>2008</v>
          </cell>
          <cell r="O423">
            <v>531803</v>
          </cell>
          <cell r="AC423" t="str">
            <v>Общестроительные работы (стены и колонны)</v>
          </cell>
        </row>
        <row r="424">
          <cell r="A424">
            <v>2008</v>
          </cell>
          <cell r="O424">
            <v>22605</v>
          </cell>
          <cell r="AC424" t="str">
            <v>Общестроительные работы (стены и колонны)</v>
          </cell>
        </row>
        <row r="425">
          <cell r="A425">
            <v>2008</v>
          </cell>
          <cell r="O425">
            <v>184511</v>
          </cell>
          <cell r="AC425" t="str">
            <v>Общестроительные работы (внутренняя отделка)</v>
          </cell>
        </row>
        <row r="426">
          <cell r="A426">
            <v>2008</v>
          </cell>
          <cell r="O426">
            <v>500119</v>
          </cell>
          <cell r="AC426" t="str">
            <v>Общестроительные работы (полы)</v>
          </cell>
        </row>
        <row r="427">
          <cell r="A427">
            <v>2008</v>
          </cell>
          <cell r="O427">
            <v>2616712</v>
          </cell>
          <cell r="AC427" t="str">
            <v>Общестроительные работы (внутренняя отделка)</v>
          </cell>
        </row>
        <row r="428">
          <cell r="A428">
            <v>2008</v>
          </cell>
          <cell r="O428">
            <v>2163894</v>
          </cell>
          <cell r="AC428" t="str">
            <v>Водопровод и канализация (канализация)</v>
          </cell>
        </row>
        <row r="429">
          <cell r="A429">
            <v>2008</v>
          </cell>
          <cell r="O429">
            <v>1035791</v>
          </cell>
          <cell r="AC429" t="str">
            <v>Система вентиляции и кондиционирования</v>
          </cell>
        </row>
        <row r="430">
          <cell r="A430">
            <v>2008</v>
          </cell>
          <cell r="O430">
            <v>857302</v>
          </cell>
          <cell r="AC430" t="str">
            <v>Силовое электрооборудование и освещение</v>
          </cell>
        </row>
        <row r="431">
          <cell r="A431">
            <v>2008</v>
          </cell>
          <cell r="O431">
            <v>1396151</v>
          </cell>
          <cell r="AC431" t="str">
            <v>Слаботочные системы (пожарная сигнализация)</v>
          </cell>
        </row>
        <row r="432">
          <cell r="A432">
            <v>2008</v>
          </cell>
          <cell r="O432">
            <v>98323</v>
          </cell>
          <cell r="AC432" t="str">
            <v>Общестроительные работы (перегородки)</v>
          </cell>
        </row>
        <row r="433">
          <cell r="A433">
            <v>2008</v>
          </cell>
          <cell r="O433">
            <v>86325</v>
          </cell>
          <cell r="AC433" t="str">
            <v>Общестроительные работы (стены и колонны)</v>
          </cell>
        </row>
        <row r="434">
          <cell r="A434">
            <v>2008</v>
          </cell>
          <cell r="O434">
            <v>611163</v>
          </cell>
          <cell r="AC434" t="str">
            <v>Водопровод и канализация (водопровод)</v>
          </cell>
        </row>
        <row r="435">
          <cell r="A435">
            <v>2008</v>
          </cell>
          <cell r="O435">
            <v>553225</v>
          </cell>
          <cell r="AC435" t="str">
            <v>Силовое электрооборудование и освещение</v>
          </cell>
        </row>
        <row r="436">
          <cell r="A436">
            <v>2008</v>
          </cell>
          <cell r="O436">
            <v>875780</v>
          </cell>
          <cell r="AC436" t="str">
            <v>Слаботочные системы (пожарная сигнализация)</v>
          </cell>
        </row>
        <row r="437">
          <cell r="A437">
            <v>2008</v>
          </cell>
          <cell r="O437">
            <v>8045980</v>
          </cell>
          <cell r="AC437" t="str">
            <v>Общестроительные работы (стены и колонны)</v>
          </cell>
        </row>
        <row r="438">
          <cell r="A438">
            <v>2008</v>
          </cell>
          <cell r="O438">
            <v>284553</v>
          </cell>
          <cell r="AC438" t="str">
            <v>Общестроительные работы (стены и колонны)</v>
          </cell>
        </row>
        <row r="439">
          <cell r="A439">
            <v>2008</v>
          </cell>
          <cell r="O439">
            <v>508363</v>
          </cell>
          <cell r="AC439" t="str">
            <v>Общестроительные работы (внутренняя отделка)</v>
          </cell>
        </row>
        <row r="440">
          <cell r="A440">
            <v>2008</v>
          </cell>
          <cell r="O440">
            <v>4836754</v>
          </cell>
          <cell r="AC440" t="str">
            <v>Общестроительные работы (стены и колонны)</v>
          </cell>
        </row>
        <row r="441">
          <cell r="A441">
            <v>2008</v>
          </cell>
        </row>
        <row r="442">
          <cell r="A442">
            <v>2008</v>
          </cell>
          <cell r="O442">
            <v>14561.76</v>
          </cell>
          <cell r="AC442" t="str">
            <v>Экспертиза проектной и предпроектной документации</v>
          </cell>
        </row>
        <row r="443">
          <cell r="A443">
            <v>2008</v>
          </cell>
        </row>
        <row r="444">
          <cell r="A444">
            <v>2008</v>
          </cell>
          <cell r="O444">
            <v>32250</v>
          </cell>
          <cell r="AC444" t="str">
            <v>Проект</v>
          </cell>
        </row>
        <row r="445">
          <cell r="A445">
            <v>2008</v>
          </cell>
        </row>
        <row r="446">
          <cell r="A446">
            <v>2008</v>
          </cell>
          <cell r="O446">
            <v>518661</v>
          </cell>
          <cell r="AC446" t="str">
            <v>Общестроительные работы (стены и колонны)</v>
          </cell>
        </row>
        <row r="447">
          <cell r="A447">
            <v>2008</v>
          </cell>
          <cell r="O447">
            <v>426899</v>
          </cell>
          <cell r="AC447" t="str">
            <v>Общестроительные работы (стены и колонны)</v>
          </cell>
        </row>
        <row r="448">
          <cell r="A448">
            <v>2008</v>
          </cell>
          <cell r="O448">
            <v>984788</v>
          </cell>
          <cell r="AC448" t="str">
            <v>Общестроительные работы (стены и колонны)</v>
          </cell>
        </row>
        <row r="449">
          <cell r="A449">
            <v>2008</v>
          </cell>
          <cell r="O449">
            <v>89907</v>
          </cell>
          <cell r="AC449" t="str">
            <v>Общестроительные работы (кровля)</v>
          </cell>
        </row>
        <row r="450">
          <cell r="A450">
            <v>2008</v>
          </cell>
          <cell r="O450">
            <v>318077</v>
          </cell>
          <cell r="AC450" t="str">
            <v>Общестроительные работы (полы)</v>
          </cell>
        </row>
        <row r="451">
          <cell r="A451">
            <v>2008</v>
          </cell>
          <cell r="O451">
            <v>435168</v>
          </cell>
          <cell r="AC451" t="str">
            <v>Общестроительные работы (стены и колонны)</v>
          </cell>
        </row>
        <row r="452">
          <cell r="A452">
            <v>2008</v>
          </cell>
          <cell r="O452">
            <v>458966</v>
          </cell>
          <cell r="AC452" t="str">
            <v>Общестроительные работы (кровля)</v>
          </cell>
        </row>
        <row r="453">
          <cell r="A453">
            <v>2008</v>
          </cell>
          <cell r="O453">
            <v>131110</v>
          </cell>
          <cell r="AC453" t="str">
            <v>Непредвиденные работы</v>
          </cell>
        </row>
        <row r="454">
          <cell r="A454">
            <v>2008</v>
          </cell>
          <cell r="O454">
            <v>489025</v>
          </cell>
          <cell r="AC454" t="str">
            <v>Общестроительные работы (внутренняя отделка)</v>
          </cell>
        </row>
        <row r="455">
          <cell r="A455">
            <v>2008</v>
          </cell>
          <cell r="O455">
            <v>4550838</v>
          </cell>
          <cell r="AC455" t="str">
            <v>Общестроительные работы (окна)</v>
          </cell>
        </row>
        <row r="456">
          <cell r="A456">
            <v>2008</v>
          </cell>
          <cell r="O456">
            <v>1780341</v>
          </cell>
          <cell r="AC456" t="str">
            <v>Водопровод и канализация (канализация)</v>
          </cell>
        </row>
        <row r="457">
          <cell r="A457">
            <v>2008</v>
          </cell>
          <cell r="O457">
            <v>301825</v>
          </cell>
          <cell r="AC457" t="str">
            <v>Общестроительные работы (лестницы)</v>
          </cell>
        </row>
        <row r="458">
          <cell r="A458">
            <v>2008</v>
          </cell>
          <cell r="O458">
            <v>1167163</v>
          </cell>
          <cell r="AC458" t="str">
            <v>Общестроительные работы (внутренняя отделка)</v>
          </cell>
        </row>
        <row r="459">
          <cell r="A459">
            <v>2008</v>
          </cell>
          <cell r="O459">
            <v>169384</v>
          </cell>
          <cell r="AC459" t="str">
            <v>Слаботочные системы (пожарная сигнализация)</v>
          </cell>
        </row>
        <row r="460">
          <cell r="A460">
            <v>2008</v>
          </cell>
          <cell r="O460">
            <v>1089931</v>
          </cell>
          <cell r="AC460" t="str">
            <v>Общестроительные работы (стены и колонны)</v>
          </cell>
        </row>
        <row r="461">
          <cell r="A461">
            <v>2008</v>
          </cell>
          <cell r="O461">
            <v>158744</v>
          </cell>
          <cell r="AC461" t="str">
            <v>Общестроительные работы (полы)</v>
          </cell>
        </row>
        <row r="462">
          <cell r="A462">
            <v>2008</v>
          </cell>
          <cell r="O462">
            <v>1253873</v>
          </cell>
          <cell r="AC462" t="str">
            <v>Общестроительные работы (окна)</v>
          </cell>
        </row>
        <row r="463">
          <cell r="A463">
            <v>2008</v>
          </cell>
          <cell r="O463">
            <v>130418</v>
          </cell>
          <cell r="AC463" t="str">
            <v>Общестроительные работы (полы)</v>
          </cell>
        </row>
        <row r="464">
          <cell r="A464">
            <v>2008</v>
          </cell>
          <cell r="O464">
            <v>106102</v>
          </cell>
          <cell r="AC464" t="str">
            <v>Общестроительные работы (перекрытия)</v>
          </cell>
        </row>
        <row r="465">
          <cell r="A465">
            <v>2008</v>
          </cell>
          <cell r="O465">
            <v>146117</v>
          </cell>
          <cell r="AC465" t="str">
            <v>Общестроительные работы (внутренняя отделка)</v>
          </cell>
        </row>
        <row r="466">
          <cell r="A466">
            <v>2008</v>
          </cell>
          <cell r="O466">
            <v>1103821</v>
          </cell>
          <cell r="AC466" t="str">
            <v>Слаботочные системы (охранная сигнализация)</v>
          </cell>
        </row>
        <row r="467">
          <cell r="A467">
            <v>2008</v>
          </cell>
          <cell r="O467">
            <v>5604455</v>
          </cell>
          <cell r="AC467" t="str">
            <v>Общестроительные работы (стены и колонны)</v>
          </cell>
        </row>
        <row r="468">
          <cell r="A468">
            <v>2008</v>
          </cell>
          <cell r="O468">
            <v>965288</v>
          </cell>
          <cell r="AC468" t="str">
            <v>Общестроительные работы (стены и колонны)</v>
          </cell>
        </row>
        <row r="469">
          <cell r="A469">
            <v>2008</v>
          </cell>
          <cell r="O469">
            <v>7254275</v>
          </cell>
          <cell r="AC469" t="str">
            <v>Общестроительные работы (стены и колонны)</v>
          </cell>
        </row>
        <row r="470">
          <cell r="A470">
            <v>2008</v>
          </cell>
        </row>
        <row r="471">
          <cell r="A471">
            <v>2008</v>
          </cell>
          <cell r="O471">
            <v>5641926</v>
          </cell>
          <cell r="AC471" t="str">
            <v>Проектные работы</v>
          </cell>
        </row>
        <row r="472">
          <cell r="A472">
            <v>2008</v>
          </cell>
        </row>
        <row r="473">
          <cell r="A473">
            <v>2008</v>
          </cell>
          <cell r="O473">
            <v>79794</v>
          </cell>
          <cell r="AC473" t="str">
            <v>Общестроительные работы (стены и колонны)</v>
          </cell>
        </row>
        <row r="474">
          <cell r="A474">
            <v>2008</v>
          </cell>
          <cell r="O474">
            <v>2126255</v>
          </cell>
          <cell r="AC474" t="str">
            <v>Общестроительные работы (стены и колонны)</v>
          </cell>
        </row>
        <row r="475">
          <cell r="A475">
            <v>2008</v>
          </cell>
          <cell r="O475">
            <v>371124</v>
          </cell>
          <cell r="AC475" t="str">
            <v>Общестроительные работы (стены и колонны)</v>
          </cell>
        </row>
        <row r="476">
          <cell r="A476">
            <v>2008</v>
          </cell>
          <cell r="O476">
            <v>326271</v>
          </cell>
          <cell r="AC476" t="str">
            <v>Общестроительные работы (стены и колонны)</v>
          </cell>
        </row>
        <row r="477">
          <cell r="A477">
            <v>2008</v>
          </cell>
          <cell r="O477">
            <v>476813</v>
          </cell>
          <cell r="AC477" t="str">
            <v>Общестроительные работы (стены и колонны)</v>
          </cell>
        </row>
        <row r="478">
          <cell r="A478">
            <v>2008</v>
          </cell>
          <cell r="O478">
            <v>3940892</v>
          </cell>
          <cell r="AC478" t="str">
            <v>Общестроительные работы (стены и колонны)</v>
          </cell>
        </row>
        <row r="479">
          <cell r="A479">
            <v>2008</v>
          </cell>
        </row>
        <row r="480">
          <cell r="A480">
            <v>2008</v>
          </cell>
          <cell r="O480">
            <v>597044</v>
          </cell>
          <cell r="AC480" t="str">
            <v>Общестроительные работы (стены и колонны)</v>
          </cell>
        </row>
        <row r="481">
          <cell r="A481">
            <v>2008</v>
          </cell>
          <cell r="O481">
            <v>170063</v>
          </cell>
          <cell r="AC481" t="str">
            <v>Общестроительные работы (полы)</v>
          </cell>
        </row>
        <row r="482">
          <cell r="A482">
            <v>2008</v>
          </cell>
          <cell r="O482">
            <v>667371</v>
          </cell>
          <cell r="AC482" t="str">
            <v>Общестроительные работы (кровля)</v>
          </cell>
        </row>
        <row r="483">
          <cell r="A483">
            <v>2008</v>
          </cell>
          <cell r="O483">
            <v>2468687</v>
          </cell>
          <cell r="AC483" t="str">
            <v>Общестроительные работы (стены и колонны)</v>
          </cell>
        </row>
        <row r="484">
          <cell r="A484">
            <v>2008</v>
          </cell>
          <cell r="O484">
            <v>336241</v>
          </cell>
          <cell r="AC484" t="str">
            <v>Общестроительные работы (окна)</v>
          </cell>
        </row>
        <row r="485">
          <cell r="A485">
            <v>2008</v>
          </cell>
          <cell r="O485">
            <v>38968</v>
          </cell>
          <cell r="AC485" t="str">
            <v>Общестроительные работы (стены и колонны)</v>
          </cell>
        </row>
        <row r="486">
          <cell r="A486">
            <v>2008</v>
          </cell>
          <cell r="O486">
            <v>280263</v>
          </cell>
          <cell r="AC486" t="str">
            <v>Общестроительные работы (внутренняя отделка)</v>
          </cell>
        </row>
        <row r="487">
          <cell r="A487">
            <v>2008</v>
          </cell>
          <cell r="O487">
            <v>482111</v>
          </cell>
          <cell r="AC487" t="str">
            <v>Общестроительные работы (окна)</v>
          </cell>
        </row>
        <row r="488">
          <cell r="A488">
            <v>2008</v>
          </cell>
          <cell r="O488">
            <v>1067552</v>
          </cell>
          <cell r="AC488" t="str">
            <v>Общестроительные работы (кровля)</v>
          </cell>
        </row>
        <row r="489">
          <cell r="A489">
            <v>2008</v>
          </cell>
          <cell r="O489">
            <v>5352649</v>
          </cell>
          <cell r="AC489" t="str">
            <v>Общестроительные работы (перекрытия)</v>
          </cell>
        </row>
        <row r="490">
          <cell r="A490">
            <v>2008</v>
          </cell>
        </row>
        <row r="491">
          <cell r="A491">
            <v>2008</v>
          </cell>
          <cell r="O491">
            <v>406792</v>
          </cell>
          <cell r="AC491" t="str">
            <v>Общестроительные работы (лестницы)</v>
          </cell>
        </row>
        <row r="492">
          <cell r="A492">
            <v>2008</v>
          </cell>
          <cell r="O492">
            <v>306692</v>
          </cell>
          <cell r="AC492" t="str">
            <v>Общестроительные работы (стены и колонны)</v>
          </cell>
        </row>
        <row r="493">
          <cell r="A493">
            <v>2008</v>
          </cell>
          <cell r="O493">
            <v>259264</v>
          </cell>
          <cell r="AC493" t="str">
            <v>Общестроительные работы (внутренняя отделка)</v>
          </cell>
        </row>
        <row r="494">
          <cell r="A494">
            <v>2008</v>
          </cell>
          <cell r="O494">
            <v>658312</v>
          </cell>
          <cell r="AC494" t="str">
            <v>Общестроительные работы (внутренняя отделка)</v>
          </cell>
        </row>
        <row r="495">
          <cell r="A495">
            <v>2008</v>
          </cell>
        </row>
        <row r="496">
          <cell r="A496">
            <v>2008</v>
          </cell>
          <cell r="O496">
            <v>16123.88</v>
          </cell>
          <cell r="AC496" t="str">
            <v>Проект</v>
          </cell>
        </row>
        <row r="497">
          <cell r="A497">
            <v>2008</v>
          </cell>
        </row>
        <row r="498">
          <cell r="A498">
            <v>2008</v>
          </cell>
          <cell r="O498">
            <v>2615.29</v>
          </cell>
          <cell r="AC498" t="str">
            <v>Проектные работы</v>
          </cell>
        </row>
        <row r="499">
          <cell r="A499">
            <v>2008</v>
          </cell>
        </row>
        <row r="500">
          <cell r="A500">
            <v>2008</v>
          </cell>
          <cell r="O500">
            <v>2499239.83</v>
          </cell>
          <cell r="AC500" t="str">
            <v>Проект</v>
          </cell>
        </row>
        <row r="501">
          <cell r="A501">
            <v>2008</v>
          </cell>
        </row>
        <row r="502">
          <cell r="A502">
            <v>2008</v>
          </cell>
          <cell r="O502">
            <v>263055.83</v>
          </cell>
          <cell r="AC502" t="str">
            <v>Экспертиза проектной и предпроектной документации</v>
          </cell>
        </row>
        <row r="503">
          <cell r="A503">
            <v>2008</v>
          </cell>
        </row>
        <row r="504">
          <cell r="A504">
            <v>2008</v>
          </cell>
          <cell r="O504">
            <v>126795</v>
          </cell>
          <cell r="AC504" t="str">
            <v>Общестроительные работы (полы)</v>
          </cell>
        </row>
        <row r="505">
          <cell r="A505">
            <v>2008</v>
          </cell>
          <cell r="O505">
            <v>922569</v>
          </cell>
          <cell r="AC505" t="str">
            <v>Общестроительные работы (внутренняя отделка)</v>
          </cell>
        </row>
        <row r="506">
          <cell r="A506">
            <v>2008</v>
          </cell>
          <cell r="O506">
            <v>1762585</v>
          </cell>
          <cell r="AC506" t="str">
            <v>Общестроительные работы (внутренняя отделка)</v>
          </cell>
        </row>
        <row r="507">
          <cell r="A507">
            <v>2008</v>
          </cell>
          <cell r="O507">
            <v>696144</v>
          </cell>
          <cell r="AC507" t="str">
            <v>Водопровод и канализация (канализация)</v>
          </cell>
        </row>
        <row r="508">
          <cell r="A508">
            <v>2008</v>
          </cell>
          <cell r="O508">
            <v>406489</v>
          </cell>
          <cell r="AC508" t="str">
            <v>Силовое электрооборудование и освещение</v>
          </cell>
        </row>
        <row r="509">
          <cell r="A509">
            <v>2008</v>
          </cell>
          <cell r="O509">
            <v>830851</v>
          </cell>
          <cell r="AC509" t="str">
            <v>Система вентиляции и кондиционирования (вентиляция)</v>
          </cell>
        </row>
        <row r="510">
          <cell r="A510">
            <v>2008</v>
          </cell>
          <cell r="O510">
            <v>226091</v>
          </cell>
          <cell r="AC510" t="str">
            <v>Общестроительные работы (внутренняя отделка)</v>
          </cell>
        </row>
        <row r="511">
          <cell r="A511">
            <v>2008</v>
          </cell>
          <cell r="O511">
            <v>3472345</v>
          </cell>
          <cell r="AC511" t="str">
            <v>Общестроительные работы (окна)</v>
          </cell>
        </row>
        <row r="512">
          <cell r="A512">
            <v>2008</v>
          </cell>
          <cell r="O512">
            <v>13765895</v>
          </cell>
          <cell r="AC512" t="str">
            <v>Общестроительные работы (полы)</v>
          </cell>
        </row>
        <row r="513">
          <cell r="A513">
            <v>2008</v>
          </cell>
          <cell r="O513">
            <v>2779987</v>
          </cell>
          <cell r="AC513" t="str">
            <v>Общестроительные работы (двери и ворота)</v>
          </cell>
        </row>
        <row r="514">
          <cell r="A514">
            <v>2008</v>
          </cell>
          <cell r="O514">
            <v>83300</v>
          </cell>
          <cell r="AC514" t="str">
            <v>Силовое электрооборудование и освещение</v>
          </cell>
        </row>
        <row r="515">
          <cell r="A515">
            <v>2008</v>
          </cell>
          <cell r="O515">
            <v>4254956</v>
          </cell>
          <cell r="AC515" t="str">
            <v>Общестроительные работы (окна)</v>
          </cell>
        </row>
        <row r="516">
          <cell r="A516">
            <v>2008</v>
          </cell>
          <cell r="O516">
            <v>603528</v>
          </cell>
          <cell r="AC516" t="str">
            <v>Общестроительные работы (кровля)</v>
          </cell>
        </row>
        <row r="517">
          <cell r="A517">
            <v>2008</v>
          </cell>
          <cell r="O517">
            <v>292948</v>
          </cell>
          <cell r="AC517" t="str">
            <v>Общестроительные работы (двери и ворота)</v>
          </cell>
        </row>
        <row r="518">
          <cell r="A518">
            <v>2008</v>
          </cell>
          <cell r="O518">
            <v>16668793.98</v>
          </cell>
          <cell r="AC518" t="str">
            <v>Общестроительные работы (стены и колонны)</v>
          </cell>
        </row>
        <row r="519">
          <cell r="A519">
            <v>2008</v>
          </cell>
          <cell r="O519">
            <v>51503</v>
          </cell>
          <cell r="AC519" t="str">
            <v>Силовое электрооборудование и освещение</v>
          </cell>
        </row>
        <row r="520">
          <cell r="A520">
            <v>2008</v>
          </cell>
          <cell r="O520">
            <v>4819327.72</v>
          </cell>
          <cell r="AC520" t="str">
            <v>Технологическое оборудование столовой</v>
          </cell>
        </row>
        <row r="521">
          <cell r="A521">
            <v>2008</v>
          </cell>
          <cell r="O521">
            <v>13229068.609999999</v>
          </cell>
          <cell r="AC521" t="str">
            <v>Лифты</v>
          </cell>
        </row>
        <row r="522">
          <cell r="A522">
            <v>2008</v>
          </cell>
          <cell r="O522">
            <v>-1410120</v>
          </cell>
          <cell r="AC522" t="str">
            <v>Силовое электрооборудование и освещение</v>
          </cell>
        </row>
        <row r="523">
          <cell r="A523">
            <v>2008</v>
          </cell>
          <cell r="O523">
            <v>-2739650</v>
          </cell>
          <cell r="AC523" t="str">
            <v>Отопление и вентиляция (вентиляция)</v>
          </cell>
        </row>
        <row r="524">
          <cell r="A524">
            <v>2008</v>
          </cell>
          <cell r="O524">
            <v>-1862360</v>
          </cell>
          <cell r="AC524" t="str">
            <v>Силовое электрооборудование и освещение</v>
          </cell>
        </row>
        <row r="525">
          <cell r="A525">
            <v>2008</v>
          </cell>
          <cell r="O525">
            <v>-3163050</v>
          </cell>
          <cell r="AC525" t="str">
            <v>Отопление и вентиляция (вентиляция)</v>
          </cell>
        </row>
        <row r="526">
          <cell r="A526">
            <v>2008</v>
          </cell>
          <cell r="O526">
            <v>-931970</v>
          </cell>
          <cell r="AC526" t="str">
            <v>Силовое электрооборудование и освещение</v>
          </cell>
        </row>
        <row r="527">
          <cell r="A527">
            <v>2008</v>
          </cell>
          <cell r="O527">
            <v>-2334080</v>
          </cell>
          <cell r="AC527" t="str">
            <v>Отопление и вентиляция (вентиляция)</v>
          </cell>
        </row>
        <row r="528">
          <cell r="A528">
            <v>2008</v>
          </cell>
          <cell r="O528">
            <v>-990740</v>
          </cell>
          <cell r="AC528" t="str">
            <v>Силовое электрооборудование и освещение</v>
          </cell>
        </row>
        <row r="529">
          <cell r="A529">
            <v>2008</v>
          </cell>
          <cell r="O529">
            <v>-3256980</v>
          </cell>
          <cell r="AC529" t="str">
            <v>Система вентиляции и кондиционирования</v>
          </cell>
        </row>
        <row r="530">
          <cell r="A530">
            <v>2008</v>
          </cell>
          <cell r="O530">
            <v>-462960</v>
          </cell>
          <cell r="AC530" t="str">
            <v>Силовое электрооборудование и освещение</v>
          </cell>
        </row>
        <row r="531">
          <cell r="A531">
            <v>2008</v>
          </cell>
          <cell r="O531">
            <v>-2360500</v>
          </cell>
          <cell r="AC531" t="str">
            <v>Система вентиляции и кондиционирования</v>
          </cell>
        </row>
        <row r="532">
          <cell r="A532">
            <v>2008</v>
          </cell>
          <cell r="O532">
            <v>-1284920</v>
          </cell>
          <cell r="AC532" t="str">
            <v>Силовое электрооборудование и освещение</v>
          </cell>
        </row>
        <row r="533">
          <cell r="A533">
            <v>2008</v>
          </cell>
          <cell r="O533">
            <v>-3490760</v>
          </cell>
          <cell r="AC533" t="str">
            <v>Система вентиляции и кондиционирования</v>
          </cell>
        </row>
        <row r="534">
          <cell r="A534">
            <v>2008</v>
          </cell>
          <cell r="O534">
            <v>-13229068.609999999</v>
          </cell>
          <cell r="AC534" t="str">
            <v>Лифты-оборудование и монтаж</v>
          </cell>
        </row>
        <row r="535">
          <cell r="A535">
            <v>2008</v>
          </cell>
          <cell r="O535">
            <v>-5419066.2800000003</v>
          </cell>
          <cell r="AC535" t="str">
            <v>Технологическое оборудование столовой</v>
          </cell>
        </row>
        <row r="536">
          <cell r="A536">
            <v>2008</v>
          </cell>
          <cell r="O536">
            <v>-414490</v>
          </cell>
          <cell r="AC536" t="str">
            <v>Временные здания и сооружения (мойка колес)</v>
          </cell>
        </row>
        <row r="537">
          <cell r="A537">
            <v>2008</v>
          </cell>
          <cell r="O537">
            <v>-288916</v>
          </cell>
          <cell r="AC537" t="str">
            <v>Временные здания и сооружения (мойка колес)</v>
          </cell>
        </row>
        <row r="538">
          <cell r="A538">
            <v>2008</v>
          </cell>
          <cell r="O538">
            <v>-64887</v>
          </cell>
          <cell r="AC538" t="str">
            <v>Временные здания и сооружения (мойка колес)</v>
          </cell>
        </row>
        <row r="539">
          <cell r="A539">
            <v>2008</v>
          </cell>
          <cell r="O539">
            <v>-55136</v>
          </cell>
          <cell r="AC539" t="str">
            <v>Временные здания и сооружения (мойка колес)</v>
          </cell>
        </row>
        <row r="540">
          <cell r="A540">
            <v>2008</v>
          </cell>
          <cell r="O540">
            <v>-62604</v>
          </cell>
          <cell r="AC540" t="str">
            <v>Временные здания и сооружения (мойка колес)</v>
          </cell>
        </row>
        <row r="541">
          <cell r="A541">
            <v>2008</v>
          </cell>
          <cell r="O541">
            <v>-40441</v>
          </cell>
          <cell r="AC541" t="str">
            <v>Временные здания и сооружения (мойка колес)</v>
          </cell>
        </row>
        <row r="542">
          <cell r="A542">
            <v>2008</v>
          </cell>
          <cell r="O542">
            <v>-7482</v>
          </cell>
          <cell r="AC542" t="str">
            <v>Временные здания и сооружения (мойка колес)</v>
          </cell>
        </row>
        <row r="543">
          <cell r="A543">
            <v>2008</v>
          </cell>
          <cell r="O543">
            <v>-185358</v>
          </cell>
          <cell r="AC543" t="str">
            <v>Временные здания и сооружения (мойка колес)</v>
          </cell>
        </row>
        <row r="544">
          <cell r="A544">
            <v>2008</v>
          </cell>
          <cell r="O544">
            <v>-16922</v>
          </cell>
          <cell r="AC544" t="str">
            <v>Временные здания и сооружения (мойка колес)</v>
          </cell>
        </row>
        <row r="545">
          <cell r="A545">
            <v>2008</v>
          </cell>
          <cell r="O545">
            <v>-14069</v>
          </cell>
          <cell r="AC545" t="str">
            <v>Временные здания и сооружения (мойка колес)</v>
          </cell>
        </row>
        <row r="546">
          <cell r="A546">
            <v>2008</v>
          </cell>
          <cell r="O546">
            <v>-2853</v>
          </cell>
          <cell r="AC546" t="str">
            <v>Временные здания и сооружения (мойка колес)</v>
          </cell>
        </row>
        <row r="547">
          <cell r="A547">
            <v>2008</v>
          </cell>
          <cell r="O547">
            <v>-133720</v>
          </cell>
          <cell r="AC547" t="str">
            <v>Временные здания и сооружения (мойка колес)</v>
          </cell>
        </row>
        <row r="548">
          <cell r="A548">
            <v>2008</v>
          </cell>
          <cell r="O548">
            <v>-99271</v>
          </cell>
          <cell r="AC548" t="str">
            <v>Временные здания и сооружения (мойка колес)</v>
          </cell>
        </row>
        <row r="549">
          <cell r="A549">
            <v>2008</v>
          </cell>
        </row>
        <row r="550">
          <cell r="A550">
            <v>2008</v>
          </cell>
          <cell r="O550">
            <v>49432297.340000004</v>
          </cell>
          <cell r="AC550" t="str">
            <v>Наружные сети электроснабжения</v>
          </cell>
        </row>
        <row r="551">
          <cell r="A551">
            <v>2008</v>
          </cell>
        </row>
        <row r="552">
          <cell r="A552">
            <v>2009</v>
          </cell>
          <cell r="O552">
            <v>69010.47</v>
          </cell>
          <cell r="AC552" t="str">
            <v>Общестроительные работы (внутренняя отделка)</v>
          </cell>
        </row>
        <row r="553">
          <cell r="A553">
            <v>2009</v>
          </cell>
          <cell r="O553">
            <v>2160.15</v>
          </cell>
          <cell r="AC553" t="str">
            <v>Общестроительные работы (внутренняя отделка)</v>
          </cell>
        </row>
        <row r="554">
          <cell r="A554">
            <v>2009</v>
          </cell>
          <cell r="O554">
            <v>8465.51</v>
          </cell>
          <cell r="AC554" t="str">
            <v>Общестроительные работы (внутренняя отделка)</v>
          </cell>
        </row>
        <row r="555">
          <cell r="A555">
            <v>2009</v>
          </cell>
          <cell r="O555">
            <v>1854.15</v>
          </cell>
          <cell r="AC555" t="str">
            <v>Общестроительные работы (внутренняя отделка)</v>
          </cell>
        </row>
        <row r="556">
          <cell r="A556">
            <v>2009</v>
          </cell>
          <cell r="O556">
            <v>7266.27</v>
          </cell>
          <cell r="AC556" t="str">
            <v>Общестроительные работы (внутренняя отделка)</v>
          </cell>
        </row>
        <row r="557">
          <cell r="A557">
            <v>2009</v>
          </cell>
        </row>
        <row r="558">
          <cell r="A558">
            <v>2009</v>
          </cell>
          <cell r="O558">
            <v>159285.24</v>
          </cell>
          <cell r="AC558" t="str">
            <v>Общестроительные работы (перегородки)</v>
          </cell>
        </row>
        <row r="559">
          <cell r="A559">
            <v>2009</v>
          </cell>
          <cell r="O559">
            <v>13965.96</v>
          </cell>
          <cell r="AC559" t="str">
            <v>Общестроительные работы (стены и колонны)</v>
          </cell>
        </row>
        <row r="560">
          <cell r="A560">
            <v>2009</v>
          </cell>
          <cell r="O560">
            <v>97411.4</v>
          </cell>
          <cell r="AC560" t="str">
            <v>Общестроительные работы (стены и колонны)</v>
          </cell>
        </row>
        <row r="561">
          <cell r="A561">
            <v>2009</v>
          </cell>
          <cell r="O561">
            <v>3770.95</v>
          </cell>
          <cell r="AC561" t="str">
            <v>Общестроительные работы (внутренняя отделка)</v>
          </cell>
        </row>
        <row r="562">
          <cell r="A562">
            <v>2009</v>
          </cell>
          <cell r="O562">
            <v>1822.86</v>
          </cell>
          <cell r="AC562" t="str">
            <v>Общестроительные работы (внутренняя отделка)</v>
          </cell>
        </row>
        <row r="563">
          <cell r="A563">
            <v>2009</v>
          </cell>
          <cell r="O563">
            <v>306951.40000000002</v>
          </cell>
          <cell r="AC563" t="str">
            <v>Общестроительные работы (стены и колонны)</v>
          </cell>
        </row>
        <row r="564">
          <cell r="A564">
            <v>2009</v>
          </cell>
          <cell r="O564">
            <v>31423.57</v>
          </cell>
          <cell r="AC564" t="str">
            <v>Общестроительные работы (стены и колонны)</v>
          </cell>
        </row>
        <row r="565">
          <cell r="A565">
            <v>2009</v>
          </cell>
          <cell r="O565">
            <v>204359.9</v>
          </cell>
          <cell r="AC565" t="str">
            <v>Общестроительные работы (стены и колонны)</v>
          </cell>
        </row>
        <row r="566">
          <cell r="A566">
            <v>2009</v>
          </cell>
          <cell r="O566">
            <v>7820.14</v>
          </cell>
          <cell r="AC566" t="str">
            <v>Общестроительные работы (внутренняя отделка)</v>
          </cell>
        </row>
        <row r="567">
          <cell r="A567">
            <v>2009</v>
          </cell>
          <cell r="O567">
            <v>3779.93</v>
          </cell>
          <cell r="AC567" t="str">
            <v>Общестроительные работы (внутренняя отделка)</v>
          </cell>
        </row>
        <row r="568">
          <cell r="A568">
            <v>2009</v>
          </cell>
          <cell r="O568">
            <v>281471.99</v>
          </cell>
          <cell r="AC568" t="str">
            <v>Общестроительные работы (стены и колонны)</v>
          </cell>
        </row>
        <row r="569">
          <cell r="A569">
            <v>2009</v>
          </cell>
          <cell r="O569">
            <v>33418.35</v>
          </cell>
          <cell r="AC569" t="str">
            <v>Общестроительные работы (внутренняя отделка)</v>
          </cell>
        </row>
        <row r="570">
          <cell r="A570">
            <v>2009</v>
          </cell>
          <cell r="O570">
            <v>218664.78</v>
          </cell>
          <cell r="AC570" t="str">
            <v>Общестроительные работы (стены и колонны)</v>
          </cell>
        </row>
        <row r="571">
          <cell r="A571">
            <v>2009</v>
          </cell>
          <cell r="O571">
            <v>8425.42</v>
          </cell>
          <cell r="AC571" t="str">
            <v>Общестроительные работы (стены и колонны)</v>
          </cell>
        </row>
        <row r="572">
          <cell r="A572">
            <v>2009</v>
          </cell>
          <cell r="O572">
            <v>4072.47</v>
          </cell>
          <cell r="AC572" t="str">
            <v>Общестроительные работы (стены и колонны)</v>
          </cell>
        </row>
        <row r="573">
          <cell r="A573">
            <v>2009</v>
          </cell>
        </row>
        <row r="574">
          <cell r="A574">
            <v>2009</v>
          </cell>
          <cell r="O574">
            <v>13483.77</v>
          </cell>
          <cell r="AC574" t="str">
            <v>Лифты-оборудование и монтаж</v>
          </cell>
        </row>
        <row r="575">
          <cell r="A575">
            <v>2009</v>
          </cell>
          <cell r="O575">
            <v>1097.8499999999999</v>
          </cell>
          <cell r="AC575" t="str">
            <v>Общестроительные работы (перекрытия)</v>
          </cell>
        </row>
        <row r="576">
          <cell r="A576">
            <v>2009</v>
          </cell>
          <cell r="O576">
            <v>763.51</v>
          </cell>
          <cell r="AC576" t="str">
            <v>Общестроительные работы (перекрытия)</v>
          </cell>
        </row>
        <row r="577">
          <cell r="A577">
            <v>2009</v>
          </cell>
          <cell r="O577">
            <v>2448.37</v>
          </cell>
          <cell r="AC577" t="str">
            <v>Общестроительные работы (стены и колонны)</v>
          </cell>
        </row>
        <row r="578">
          <cell r="A578">
            <v>2009</v>
          </cell>
          <cell r="O578">
            <v>322.67</v>
          </cell>
          <cell r="AC578" t="str">
            <v>Общестроительные работы (стены и колонны)</v>
          </cell>
        </row>
        <row r="579">
          <cell r="A579">
            <v>2009</v>
          </cell>
          <cell r="O579">
            <v>521.76</v>
          </cell>
          <cell r="AC579" t="str">
            <v>Общестроительные работы (перекрытия)</v>
          </cell>
        </row>
        <row r="580">
          <cell r="A580">
            <v>2009</v>
          </cell>
          <cell r="O580">
            <v>1546.48</v>
          </cell>
          <cell r="AC580" t="str">
            <v>Общестроительные работы (перекрытия)</v>
          </cell>
        </row>
        <row r="581">
          <cell r="A581">
            <v>2009</v>
          </cell>
          <cell r="O581">
            <v>1879.62</v>
          </cell>
          <cell r="AC581" t="str">
            <v>Общестроительные работы (перекрытия)</v>
          </cell>
        </row>
        <row r="582">
          <cell r="A582">
            <v>2009</v>
          </cell>
          <cell r="O582">
            <v>1310.4100000000001</v>
          </cell>
          <cell r="AC582" t="str">
            <v>Общестроительные работы (перекрытия)</v>
          </cell>
        </row>
        <row r="583">
          <cell r="A583">
            <v>2009</v>
          </cell>
          <cell r="O583">
            <v>4201.51</v>
          </cell>
          <cell r="AC583" t="str">
            <v>Общестроительные работы (перекрытия)</v>
          </cell>
        </row>
        <row r="584">
          <cell r="A584">
            <v>2009</v>
          </cell>
          <cell r="O584">
            <v>553.74</v>
          </cell>
          <cell r="AC584" t="str">
            <v>Общестроительные работы (перекрытия)</v>
          </cell>
        </row>
        <row r="585">
          <cell r="A585">
            <v>2009</v>
          </cell>
          <cell r="O585">
            <v>893.09</v>
          </cell>
          <cell r="AC585" t="str">
            <v>Общестроительные работы (стены и колонны)</v>
          </cell>
        </row>
        <row r="586">
          <cell r="A586">
            <v>2009</v>
          </cell>
          <cell r="O586">
            <v>2657.65</v>
          </cell>
          <cell r="AC586" t="str">
            <v>Общестроительные работы (стены и колонны)</v>
          </cell>
        </row>
        <row r="587">
          <cell r="A587">
            <v>2009</v>
          </cell>
          <cell r="O587">
            <v>520.11</v>
          </cell>
          <cell r="AC587" t="str">
            <v>Общестроительные работы (стены и колонны)</v>
          </cell>
        </row>
        <row r="588">
          <cell r="A588">
            <v>2009</v>
          </cell>
          <cell r="O588">
            <v>413.81</v>
          </cell>
          <cell r="AC588" t="str">
            <v>Общестроительные работы (стены и колонны)</v>
          </cell>
        </row>
        <row r="589">
          <cell r="A589">
            <v>2009</v>
          </cell>
          <cell r="O589">
            <v>571.66999999999996</v>
          </cell>
          <cell r="AC589" t="str">
            <v>Общестроительные работы (стены и колонны)</v>
          </cell>
        </row>
        <row r="590">
          <cell r="A590">
            <v>2009</v>
          </cell>
          <cell r="O590">
            <v>75.69</v>
          </cell>
          <cell r="AC590" t="str">
            <v>Общестроительные работы (перекрытия)</v>
          </cell>
        </row>
        <row r="591">
          <cell r="A591">
            <v>2009</v>
          </cell>
          <cell r="O591">
            <v>1557.38</v>
          </cell>
          <cell r="AC591" t="str">
            <v>Общестроительные работы (стены и колонны)</v>
          </cell>
        </row>
        <row r="592">
          <cell r="A592">
            <v>2009</v>
          </cell>
          <cell r="O592">
            <v>2829.52</v>
          </cell>
          <cell r="AC592" t="str">
            <v>Общестроительные работы (стены и колонны)</v>
          </cell>
        </row>
        <row r="593">
          <cell r="A593">
            <v>2009</v>
          </cell>
          <cell r="O593">
            <v>34735.65</v>
          </cell>
          <cell r="AC593" t="str">
            <v>Общестроительные работы (стены и колонны)</v>
          </cell>
        </row>
        <row r="594">
          <cell r="A594">
            <v>2009</v>
          </cell>
          <cell r="O594">
            <v>895.59</v>
          </cell>
          <cell r="AC594" t="str">
            <v>Общестроительные работы (стены и колонны)</v>
          </cell>
        </row>
        <row r="595">
          <cell r="A595">
            <v>2009</v>
          </cell>
          <cell r="O595">
            <v>16976.009999999998</v>
          </cell>
          <cell r="AC595" t="str">
            <v>Общестроительные работы (стены и колонны)</v>
          </cell>
        </row>
        <row r="596">
          <cell r="A596">
            <v>2009</v>
          </cell>
          <cell r="O596">
            <v>51568.639999999999</v>
          </cell>
          <cell r="AC596" t="str">
            <v>Общестроительные работы (стены и колонны)</v>
          </cell>
        </row>
        <row r="597">
          <cell r="A597">
            <v>2009</v>
          </cell>
          <cell r="O597">
            <v>6484.1</v>
          </cell>
          <cell r="AC597" t="str">
            <v>Общестроительные работы (стены и колонны)</v>
          </cell>
        </row>
        <row r="598">
          <cell r="A598">
            <v>2009</v>
          </cell>
          <cell r="O598">
            <v>3626.39</v>
          </cell>
          <cell r="AC598" t="str">
            <v>Общестроительные работы (стены и колонны)</v>
          </cell>
        </row>
        <row r="599">
          <cell r="A599">
            <v>2009</v>
          </cell>
          <cell r="O599">
            <v>3487</v>
          </cell>
          <cell r="AC599" t="str">
            <v>Общестроительные работы (стены и колонны)</v>
          </cell>
        </row>
        <row r="600">
          <cell r="A600">
            <v>2009</v>
          </cell>
          <cell r="O600">
            <v>10246.459999999999</v>
          </cell>
          <cell r="AC600" t="str">
            <v>Общестроительные работы (стены и колонны)</v>
          </cell>
        </row>
        <row r="601">
          <cell r="A601">
            <v>2009</v>
          </cell>
          <cell r="O601">
            <v>953.74</v>
          </cell>
          <cell r="AC601" t="str">
            <v>Общестроительные работы (стены и колонны)</v>
          </cell>
        </row>
        <row r="602">
          <cell r="A602">
            <v>2009</v>
          </cell>
        </row>
        <row r="603">
          <cell r="A603">
            <v>2009</v>
          </cell>
          <cell r="O603">
            <v>3001.18</v>
          </cell>
          <cell r="AC603" t="str">
            <v>Лифты-оборудование и монтаж</v>
          </cell>
        </row>
        <row r="604">
          <cell r="A604">
            <v>2009</v>
          </cell>
          <cell r="O604">
            <v>2386.67</v>
          </cell>
          <cell r="AC604" t="str">
            <v>Общестроительные работы (перекрытия)</v>
          </cell>
        </row>
        <row r="605">
          <cell r="A605">
            <v>2009</v>
          </cell>
          <cell r="O605">
            <v>673.06</v>
          </cell>
          <cell r="AC605" t="str">
            <v>Общестроительные работы (перекрытия)</v>
          </cell>
        </row>
        <row r="606">
          <cell r="A606">
            <v>2009</v>
          </cell>
          <cell r="O606">
            <v>154.99</v>
          </cell>
          <cell r="AC606" t="str">
            <v>Общестроительные работы (перекрытия)</v>
          </cell>
        </row>
        <row r="607">
          <cell r="A607">
            <v>2009</v>
          </cell>
          <cell r="O607">
            <v>6047.52</v>
          </cell>
          <cell r="AC607" t="str">
            <v>Общестроительные работы (перекрытия)</v>
          </cell>
        </row>
        <row r="608">
          <cell r="A608">
            <v>2009</v>
          </cell>
          <cell r="O608">
            <v>800.76</v>
          </cell>
          <cell r="AC608" t="str">
            <v>Лифты-оборудование и монтаж</v>
          </cell>
        </row>
        <row r="609">
          <cell r="A609">
            <v>2009</v>
          </cell>
          <cell r="O609">
            <v>74739.649999999994</v>
          </cell>
          <cell r="AC609" t="str">
            <v>Лифты-оборудование и монтаж</v>
          </cell>
        </row>
        <row r="610">
          <cell r="A610">
            <v>2009</v>
          </cell>
          <cell r="O610">
            <v>1922.48</v>
          </cell>
          <cell r="AC610" t="str">
            <v>Лифты-оборудование и монтаж</v>
          </cell>
        </row>
        <row r="611">
          <cell r="A611">
            <v>2009</v>
          </cell>
          <cell r="O611">
            <v>297535.42</v>
          </cell>
          <cell r="AC611" t="str">
            <v>Лифты-оборудование и монтаж</v>
          </cell>
        </row>
        <row r="612">
          <cell r="A612">
            <v>2009</v>
          </cell>
          <cell r="O612">
            <v>5935.75</v>
          </cell>
          <cell r="AC612" t="str">
            <v>Лифты-оборудование и монтаж</v>
          </cell>
        </row>
        <row r="613">
          <cell r="A613">
            <v>2009</v>
          </cell>
        </row>
        <row r="614">
          <cell r="A614">
            <v>2009</v>
          </cell>
          <cell r="O614">
            <v>9659.66</v>
          </cell>
          <cell r="AC614" t="str">
            <v>Общестроительны работы (лестницы)</v>
          </cell>
        </row>
        <row r="615">
          <cell r="A615">
            <v>2009</v>
          </cell>
          <cell r="O615">
            <v>135390.38</v>
          </cell>
          <cell r="AC615" t="str">
            <v>Общестроительные работы (лестницы)</v>
          </cell>
        </row>
        <row r="616">
          <cell r="A616">
            <v>2009</v>
          </cell>
          <cell r="O616">
            <v>124814.04</v>
          </cell>
          <cell r="AC616" t="str">
            <v>Общестроительные работы (лестницы)</v>
          </cell>
        </row>
        <row r="617">
          <cell r="A617">
            <v>2009</v>
          </cell>
          <cell r="O617">
            <v>35180.46</v>
          </cell>
          <cell r="AC617" t="str">
            <v>Общестроительные работы (лестницы)</v>
          </cell>
        </row>
        <row r="618">
          <cell r="A618">
            <v>2009</v>
          </cell>
          <cell r="O618">
            <v>11184.92</v>
          </cell>
          <cell r="AC618" t="str">
            <v>Общестроительные работы (лестницы)</v>
          </cell>
        </row>
        <row r="619">
          <cell r="A619">
            <v>2009</v>
          </cell>
          <cell r="O619">
            <v>30187.56</v>
          </cell>
          <cell r="AC619" t="str">
            <v>Общестроительные работы (лестницы)</v>
          </cell>
        </row>
        <row r="620">
          <cell r="A620">
            <v>2009</v>
          </cell>
          <cell r="O620">
            <v>28003.53</v>
          </cell>
          <cell r="AC620" t="str">
            <v>Общестроительные работы (лестницы)</v>
          </cell>
        </row>
        <row r="621">
          <cell r="A621">
            <v>2009</v>
          </cell>
          <cell r="O621">
            <v>3936.72</v>
          </cell>
          <cell r="AC621" t="str">
            <v>Общестроительные работы (лестницы)</v>
          </cell>
        </row>
        <row r="622">
          <cell r="A622">
            <v>2009</v>
          </cell>
          <cell r="O622">
            <v>223804.07</v>
          </cell>
          <cell r="AC622" t="str">
            <v>Общестроительные работы (лестницы)</v>
          </cell>
        </row>
        <row r="623">
          <cell r="A623">
            <v>2009</v>
          </cell>
          <cell r="O623">
            <v>46698.89</v>
          </cell>
          <cell r="AC623" t="str">
            <v>Общестроительные работы (лестницы)</v>
          </cell>
        </row>
        <row r="624">
          <cell r="A624">
            <v>2009</v>
          </cell>
          <cell r="O624">
            <v>73721.94</v>
          </cell>
          <cell r="AC624" t="str">
            <v>Общестроительные работы (лестницы)</v>
          </cell>
        </row>
        <row r="625">
          <cell r="A625">
            <v>2009</v>
          </cell>
          <cell r="O625">
            <v>22281.41</v>
          </cell>
          <cell r="AC625" t="str">
            <v>Общестроительные работы (лестницы)</v>
          </cell>
        </row>
        <row r="626">
          <cell r="A626">
            <v>2009</v>
          </cell>
          <cell r="O626">
            <v>44055</v>
          </cell>
          <cell r="AC626" t="str">
            <v>Общестроительные работы (лестницы)</v>
          </cell>
        </row>
        <row r="627">
          <cell r="A627">
            <v>2009</v>
          </cell>
          <cell r="O627">
            <v>6279.2</v>
          </cell>
          <cell r="AC627" t="str">
            <v>Общестроительные работы (лестницы)</v>
          </cell>
        </row>
        <row r="628">
          <cell r="A628">
            <v>2009</v>
          </cell>
          <cell r="O628">
            <v>1970.64</v>
          </cell>
          <cell r="AC628" t="str">
            <v>Общестроительные работы (лестницы)</v>
          </cell>
        </row>
        <row r="629">
          <cell r="A629">
            <v>2009</v>
          </cell>
          <cell r="O629">
            <v>30387.59</v>
          </cell>
          <cell r="AC629" t="str">
            <v>Общестроительные работы (лестницы)</v>
          </cell>
        </row>
        <row r="630">
          <cell r="A630">
            <v>2009</v>
          </cell>
          <cell r="O630">
            <v>6214.55</v>
          </cell>
          <cell r="AC630" t="str">
            <v>Общестроительные работы (лестницы)</v>
          </cell>
        </row>
        <row r="631">
          <cell r="A631">
            <v>2009</v>
          </cell>
          <cell r="O631">
            <v>6689.62</v>
          </cell>
          <cell r="AC631" t="str">
            <v>Общестроительные работы (лестницы)</v>
          </cell>
        </row>
        <row r="632">
          <cell r="A632">
            <v>2009</v>
          </cell>
          <cell r="O632">
            <v>1207.1099999999999</v>
          </cell>
          <cell r="AC632" t="str">
            <v>Общестроительные работы (лестницы)</v>
          </cell>
        </row>
        <row r="633">
          <cell r="A633">
            <v>2009</v>
          </cell>
          <cell r="O633">
            <v>14552.77</v>
          </cell>
          <cell r="AC633" t="str">
            <v>Общестроительные работы (лестницы)</v>
          </cell>
        </row>
        <row r="634">
          <cell r="A634">
            <v>2009</v>
          </cell>
          <cell r="O634">
            <v>1898.14</v>
          </cell>
          <cell r="AC634" t="str">
            <v>Общестроительные работы (лестницы)</v>
          </cell>
        </row>
        <row r="635">
          <cell r="A635">
            <v>2009</v>
          </cell>
          <cell r="O635">
            <v>23247.83</v>
          </cell>
          <cell r="AC635" t="str">
            <v>Общестроительные работы (лестницы)</v>
          </cell>
        </row>
        <row r="636">
          <cell r="A636">
            <v>2009</v>
          </cell>
          <cell r="O636">
            <v>3571.8</v>
          </cell>
          <cell r="AC636" t="str">
            <v>Общестроительные работы (лестницы)</v>
          </cell>
        </row>
        <row r="637">
          <cell r="A637">
            <v>2009</v>
          </cell>
          <cell r="O637">
            <v>3135</v>
          </cell>
          <cell r="AC637" t="str">
            <v>Общестроительные работы (лестницы)</v>
          </cell>
        </row>
        <row r="638">
          <cell r="A638">
            <v>2009</v>
          </cell>
          <cell r="AC638" t="str">
            <v>Общестроительные работы (лестницы)</v>
          </cell>
        </row>
        <row r="639">
          <cell r="A639">
            <v>2009</v>
          </cell>
          <cell r="O639">
            <v>603.89</v>
          </cell>
          <cell r="AC639" t="str">
            <v>Общестроительные работы (лестницы)</v>
          </cell>
        </row>
        <row r="640">
          <cell r="A640">
            <v>2009</v>
          </cell>
          <cell r="O640">
            <v>3378.25</v>
          </cell>
          <cell r="AC640" t="str">
            <v>Общестроительные работы (лестницы)</v>
          </cell>
        </row>
        <row r="641">
          <cell r="A641">
            <v>2009</v>
          </cell>
          <cell r="O641">
            <v>4261.8999999999996</v>
          </cell>
          <cell r="AC641" t="str">
            <v>Общестроительные работы (лестницы)</v>
          </cell>
        </row>
        <row r="642">
          <cell r="A642">
            <v>2009</v>
          </cell>
          <cell r="O642">
            <v>130.44</v>
          </cell>
          <cell r="AC642" t="str">
            <v>Общестроительные работы (лестницы)</v>
          </cell>
        </row>
        <row r="643">
          <cell r="A643">
            <v>2009</v>
          </cell>
          <cell r="O643">
            <v>65.61</v>
          </cell>
          <cell r="AC643" t="str">
            <v>Общестроительные работы (лестницы)</v>
          </cell>
        </row>
        <row r="644">
          <cell r="A644">
            <v>2009</v>
          </cell>
          <cell r="O644">
            <v>181.73</v>
          </cell>
          <cell r="AC644" t="str">
            <v>Общестроительные работы (лестницы)</v>
          </cell>
        </row>
        <row r="645">
          <cell r="A645">
            <v>2009</v>
          </cell>
          <cell r="O645">
            <v>2949.1</v>
          </cell>
          <cell r="AC645" t="str">
            <v>Общестроительные работы (лестницы)</v>
          </cell>
        </row>
        <row r="646">
          <cell r="A646">
            <v>2009</v>
          </cell>
          <cell r="O646">
            <v>382.2</v>
          </cell>
          <cell r="AC646" t="str">
            <v>Общестроительные работы (лестницы)</v>
          </cell>
        </row>
        <row r="647">
          <cell r="A647">
            <v>2009</v>
          </cell>
          <cell r="O647">
            <v>49.05</v>
          </cell>
          <cell r="AC647" t="str">
            <v>Общестроительные работы (лестницы)</v>
          </cell>
        </row>
        <row r="648">
          <cell r="A648">
            <v>2009</v>
          </cell>
          <cell r="O648">
            <v>158.09</v>
          </cell>
          <cell r="AC648" t="str">
            <v>Общестроительные работы (лестницы)</v>
          </cell>
        </row>
        <row r="649">
          <cell r="A649">
            <v>2009</v>
          </cell>
          <cell r="O649">
            <v>95.32</v>
          </cell>
          <cell r="AC649" t="str">
            <v>Общестроительные работы (лестницы)</v>
          </cell>
        </row>
        <row r="650">
          <cell r="A650">
            <v>2009</v>
          </cell>
          <cell r="O650">
            <v>34.130000000000003</v>
          </cell>
          <cell r="AC650" t="str">
            <v>Общестроительные работы (лестницы)</v>
          </cell>
        </row>
        <row r="651">
          <cell r="A651">
            <v>2009</v>
          </cell>
          <cell r="O651">
            <v>113.14</v>
          </cell>
          <cell r="AC651" t="str">
            <v>Общестроительные работы (лестницы)</v>
          </cell>
        </row>
        <row r="652">
          <cell r="A652">
            <v>2009</v>
          </cell>
          <cell r="O652">
            <v>15.23</v>
          </cell>
          <cell r="AC652" t="str">
            <v>Общестроительные работы (лестницы)</v>
          </cell>
        </row>
        <row r="653">
          <cell r="A653">
            <v>2009</v>
          </cell>
          <cell r="O653">
            <v>96.17</v>
          </cell>
          <cell r="AC653" t="str">
            <v>Общестроительные работы (лестницы)</v>
          </cell>
        </row>
        <row r="654">
          <cell r="A654">
            <v>2009</v>
          </cell>
          <cell r="O654">
            <v>197.49</v>
          </cell>
          <cell r="AC654" t="str">
            <v>Общестроительные работы (лестницы)</v>
          </cell>
        </row>
        <row r="655">
          <cell r="A655">
            <v>2009</v>
          </cell>
          <cell r="O655">
            <v>20356.13</v>
          </cell>
          <cell r="AC655" t="str">
            <v>Общестроительные работы (лестницы)</v>
          </cell>
        </row>
        <row r="656">
          <cell r="A656">
            <v>2009</v>
          </cell>
          <cell r="O656">
            <v>1449.86</v>
          </cell>
          <cell r="AC656" t="str">
            <v>Общестроительные работы (лестницы)</v>
          </cell>
        </row>
        <row r="657">
          <cell r="A657">
            <v>2009</v>
          </cell>
          <cell r="O657">
            <v>6028.23</v>
          </cell>
          <cell r="AC657" t="str">
            <v>Общестроительные работы (лестницы)</v>
          </cell>
        </row>
        <row r="658">
          <cell r="A658">
            <v>2009</v>
          </cell>
          <cell r="O658">
            <v>5691.37</v>
          </cell>
          <cell r="AC658" t="str">
            <v>Общестроительные работы (лестницы)</v>
          </cell>
        </row>
        <row r="659">
          <cell r="A659">
            <v>2009</v>
          </cell>
          <cell r="O659">
            <v>720.55</v>
          </cell>
          <cell r="AC659" t="str">
            <v>Общестроительные работы (лестницы)</v>
          </cell>
        </row>
        <row r="660">
          <cell r="A660">
            <v>2009</v>
          </cell>
          <cell r="O660">
            <v>390.8</v>
          </cell>
          <cell r="AC660" t="str">
            <v>Общестроительные работы (лестницы)</v>
          </cell>
        </row>
        <row r="661">
          <cell r="A661">
            <v>2009</v>
          </cell>
          <cell r="O661">
            <v>955.43</v>
          </cell>
          <cell r="AC661" t="str">
            <v>Общестроительные работы (лестницы)</v>
          </cell>
        </row>
        <row r="662">
          <cell r="A662">
            <v>2009</v>
          </cell>
          <cell r="O662">
            <v>196.84</v>
          </cell>
          <cell r="AC662" t="str">
            <v>Общестроительные работы (лестницы)</v>
          </cell>
        </row>
        <row r="663">
          <cell r="A663">
            <v>2009</v>
          </cell>
          <cell r="O663">
            <v>326.22000000000003</v>
          </cell>
          <cell r="AC663" t="str">
            <v>Общестроительные работы (лестницы)</v>
          </cell>
        </row>
        <row r="664">
          <cell r="A664">
            <v>2009</v>
          </cell>
          <cell r="O664">
            <v>2467.54</v>
          </cell>
          <cell r="AC664" t="str">
            <v>Общестроительные работы (лестницы)</v>
          </cell>
        </row>
        <row r="665">
          <cell r="A665">
            <v>2009</v>
          </cell>
          <cell r="O665">
            <v>1645.84</v>
          </cell>
          <cell r="AC665" t="str">
            <v>Общестроительные работы (лестницы)</v>
          </cell>
        </row>
        <row r="666">
          <cell r="A666">
            <v>2009</v>
          </cell>
          <cell r="O666">
            <v>861.34</v>
          </cell>
          <cell r="AC666" t="str">
            <v>Общестроительные работы (лестницы)</v>
          </cell>
        </row>
        <row r="667">
          <cell r="A667">
            <v>2009</v>
          </cell>
          <cell r="O667">
            <v>2762.71</v>
          </cell>
          <cell r="AC667" t="str">
            <v>Общестроительные работы (лестницы)</v>
          </cell>
        </row>
        <row r="668">
          <cell r="A668">
            <v>2009</v>
          </cell>
          <cell r="O668">
            <v>364.13</v>
          </cell>
          <cell r="AC668" t="str">
            <v>Общестроительные работы (лестницы)</v>
          </cell>
        </row>
        <row r="669">
          <cell r="A669">
            <v>2009</v>
          </cell>
          <cell r="O669">
            <v>1501.32</v>
          </cell>
          <cell r="AC669" t="str">
            <v>Общестроительные работы (лестницы)</v>
          </cell>
        </row>
        <row r="670">
          <cell r="A670">
            <v>2009</v>
          </cell>
          <cell r="O670">
            <v>3668.01</v>
          </cell>
          <cell r="AC670" t="str">
            <v>Общестроительные работы (лестницы)</v>
          </cell>
        </row>
        <row r="671">
          <cell r="A671">
            <v>2009</v>
          </cell>
          <cell r="O671">
            <v>13435.87</v>
          </cell>
          <cell r="AC671" t="str">
            <v>Общестроительные работы (лестницы)</v>
          </cell>
        </row>
        <row r="672">
          <cell r="A672">
            <v>2009</v>
          </cell>
          <cell r="O672">
            <v>9529.7000000000007</v>
          </cell>
          <cell r="AC672" t="str">
            <v>Общестроительные работы (лестницы)</v>
          </cell>
        </row>
        <row r="673">
          <cell r="A673">
            <v>2009</v>
          </cell>
          <cell r="O673">
            <v>3167.24</v>
          </cell>
          <cell r="AC673" t="str">
            <v>Общестроительные работы (лестницы)</v>
          </cell>
        </row>
        <row r="674">
          <cell r="A674">
            <v>2009</v>
          </cell>
          <cell r="O674">
            <v>434.24</v>
          </cell>
          <cell r="AC674" t="str">
            <v>Общестроительные работы (лестницы)</v>
          </cell>
        </row>
        <row r="675">
          <cell r="A675">
            <v>2009</v>
          </cell>
          <cell r="O675">
            <v>3380.77</v>
          </cell>
          <cell r="AC675" t="str">
            <v>Общестроительные работы (лестницы)</v>
          </cell>
        </row>
        <row r="676">
          <cell r="A676">
            <v>2009</v>
          </cell>
          <cell r="O676">
            <v>599.36</v>
          </cell>
          <cell r="AC676" t="str">
            <v>Общестроительные работы (лестницы)</v>
          </cell>
        </row>
        <row r="677">
          <cell r="A677">
            <v>2009</v>
          </cell>
          <cell r="O677">
            <v>328.06</v>
          </cell>
          <cell r="AC677" t="str">
            <v>Общестроительные работы (лестницы)</v>
          </cell>
        </row>
        <row r="678">
          <cell r="A678">
            <v>2009</v>
          </cell>
          <cell r="O678">
            <v>723.75</v>
          </cell>
          <cell r="AC678" t="str">
            <v>Общестроительные работы (лестницы)</v>
          </cell>
        </row>
        <row r="679">
          <cell r="A679">
            <v>2009</v>
          </cell>
          <cell r="O679">
            <v>2404.56</v>
          </cell>
          <cell r="AC679" t="str">
            <v>Общестроительные работы (лестницы)</v>
          </cell>
        </row>
        <row r="680">
          <cell r="A680">
            <v>2009</v>
          </cell>
          <cell r="O680">
            <v>1734.81</v>
          </cell>
          <cell r="AC680" t="str">
            <v>Общестроительные работы (лестницы)</v>
          </cell>
        </row>
        <row r="681">
          <cell r="A681">
            <v>2009</v>
          </cell>
          <cell r="O681">
            <v>1140.49</v>
          </cell>
          <cell r="AC681" t="str">
            <v>Общестроительные работы (лестницы)</v>
          </cell>
        </row>
        <row r="682">
          <cell r="A682">
            <v>2009</v>
          </cell>
          <cell r="O682">
            <v>3802.97</v>
          </cell>
          <cell r="AC682" t="str">
            <v>Общестроительные работы (лестницы)</v>
          </cell>
        </row>
        <row r="683">
          <cell r="A683">
            <v>2009</v>
          </cell>
          <cell r="O683">
            <v>511.7</v>
          </cell>
          <cell r="AC683" t="str">
            <v>Общестроительные работы (лестницы)</v>
          </cell>
        </row>
        <row r="684">
          <cell r="A684">
            <v>2009</v>
          </cell>
          <cell r="O684">
            <v>1462.62</v>
          </cell>
          <cell r="AC684" t="str">
            <v>Общестроительные работы (лестницы)</v>
          </cell>
        </row>
        <row r="685">
          <cell r="A685">
            <v>2009</v>
          </cell>
          <cell r="O685">
            <v>4796.6000000000004</v>
          </cell>
          <cell r="AC685" t="str">
            <v>Общестроительные работы (лестницы)</v>
          </cell>
        </row>
        <row r="686">
          <cell r="A686">
            <v>2009</v>
          </cell>
          <cell r="O686">
            <v>5894.61</v>
          </cell>
          <cell r="AC686" t="str">
            <v>Общестроительные работы (лестницы)</v>
          </cell>
        </row>
        <row r="687">
          <cell r="A687">
            <v>2009</v>
          </cell>
          <cell r="O687">
            <v>4119.1000000000004</v>
          </cell>
          <cell r="AC687" t="str">
            <v>Общестроительные работы (лестницы)</v>
          </cell>
        </row>
        <row r="688">
          <cell r="A688">
            <v>2009</v>
          </cell>
          <cell r="O688">
            <v>13209.01</v>
          </cell>
          <cell r="AC688" t="str">
            <v>Общестроительные работы (лестницы)</v>
          </cell>
        </row>
        <row r="689">
          <cell r="A689">
            <v>2009</v>
          </cell>
          <cell r="O689">
            <v>1740.92</v>
          </cell>
          <cell r="AC689" t="str">
            <v>Общестроительные работы (лестницы)</v>
          </cell>
        </row>
        <row r="690">
          <cell r="A690">
            <v>2009</v>
          </cell>
          <cell r="O690">
            <v>2800.54</v>
          </cell>
          <cell r="AC690" t="str">
            <v>Общестроительные работы (лестницы)</v>
          </cell>
        </row>
        <row r="691">
          <cell r="A691">
            <v>2009</v>
          </cell>
          <cell r="O691">
            <v>10073.1</v>
          </cell>
          <cell r="AC691" t="str">
            <v>Общестроительные работы (лестницы)</v>
          </cell>
        </row>
        <row r="692">
          <cell r="A692">
            <v>2009</v>
          </cell>
          <cell r="O692">
            <v>4980.2</v>
          </cell>
          <cell r="AC692" t="str">
            <v>Общестроительные работы (лестницы)</v>
          </cell>
        </row>
        <row r="693">
          <cell r="A693">
            <v>2009</v>
          </cell>
          <cell r="O693">
            <v>5175.91</v>
          </cell>
          <cell r="AC693" t="str">
            <v>Общестроительные работы (лестницы)</v>
          </cell>
        </row>
        <row r="694">
          <cell r="A694">
            <v>2009</v>
          </cell>
          <cell r="O694">
            <v>1139.17</v>
          </cell>
          <cell r="AC694" t="str">
            <v>Общестроительные работы (лестницы)</v>
          </cell>
        </row>
        <row r="695">
          <cell r="A695">
            <v>2009</v>
          </cell>
          <cell r="O695">
            <v>269.51</v>
          </cell>
          <cell r="AC695" t="str">
            <v>Общестроительные работы (лестницы)</v>
          </cell>
        </row>
        <row r="696">
          <cell r="A696">
            <v>2009</v>
          </cell>
          <cell r="O696">
            <v>753.05</v>
          </cell>
          <cell r="AC696" t="str">
            <v>Общестроительные работы (лестницы)</v>
          </cell>
        </row>
        <row r="697">
          <cell r="A697">
            <v>2009</v>
          </cell>
          <cell r="O697">
            <v>619.57000000000005</v>
          </cell>
          <cell r="AC697" t="str">
            <v>Общестроительные работы (лестницы)</v>
          </cell>
        </row>
        <row r="698">
          <cell r="A698">
            <v>2009</v>
          </cell>
          <cell r="O698">
            <v>352.41</v>
          </cell>
          <cell r="AC698" t="str">
            <v>Общестроительные работы (лестницы)</v>
          </cell>
        </row>
        <row r="699">
          <cell r="A699">
            <v>2009</v>
          </cell>
          <cell r="O699">
            <v>1175.45</v>
          </cell>
          <cell r="AC699" t="str">
            <v>Общестроительные работы (лестницы)</v>
          </cell>
        </row>
        <row r="700">
          <cell r="A700">
            <v>2009</v>
          </cell>
          <cell r="O700">
            <v>158.15</v>
          </cell>
          <cell r="AC700" t="str">
            <v>Общестроительные работы (лестницы)</v>
          </cell>
        </row>
        <row r="701">
          <cell r="A701">
            <v>2009</v>
          </cell>
          <cell r="O701">
            <v>458.09</v>
          </cell>
          <cell r="AC701" t="str">
            <v>Общестроительные работы (лестницы)</v>
          </cell>
        </row>
        <row r="702">
          <cell r="A702">
            <v>2009</v>
          </cell>
          <cell r="O702">
            <v>1213.28</v>
          </cell>
          <cell r="AC702" t="str">
            <v>Общестроительные работы (лестницы)</v>
          </cell>
        </row>
        <row r="703">
          <cell r="A703">
            <v>2009</v>
          </cell>
          <cell r="O703">
            <v>20356.13</v>
          </cell>
          <cell r="AC703" t="str">
            <v>Общестроительные работы (лестницы)</v>
          </cell>
        </row>
        <row r="704">
          <cell r="A704">
            <v>2009</v>
          </cell>
          <cell r="O704">
            <v>1449.86</v>
          </cell>
          <cell r="AC704" t="str">
            <v>Общестроительные работы (лестницы)</v>
          </cell>
        </row>
        <row r="705">
          <cell r="A705">
            <v>2009</v>
          </cell>
        </row>
        <row r="706">
          <cell r="A706">
            <v>2009</v>
          </cell>
          <cell r="O706">
            <v>32149.47</v>
          </cell>
          <cell r="AC706" t="str">
            <v>Отопление и вентиляция (система дымоудаления)</v>
          </cell>
        </row>
        <row r="707">
          <cell r="A707">
            <v>2009</v>
          </cell>
          <cell r="O707">
            <v>9495.59</v>
          </cell>
          <cell r="AC707" t="str">
            <v>Отопление и вентиляция (система дымоудаления)</v>
          </cell>
        </row>
        <row r="708">
          <cell r="A708">
            <v>2009</v>
          </cell>
          <cell r="O708">
            <v>3164.16</v>
          </cell>
          <cell r="AC708" t="str">
            <v>Общестроительные работы (перекрытия)</v>
          </cell>
        </row>
        <row r="709">
          <cell r="A709">
            <v>2009</v>
          </cell>
          <cell r="O709">
            <v>3971.68</v>
          </cell>
          <cell r="AC709" t="str">
            <v>Общестроительные работы (перекрытия)</v>
          </cell>
        </row>
        <row r="710">
          <cell r="A710">
            <v>2009</v>
          </cell>
          <cell r="O710">
            <v>1502.97</v>
          </cell>
          <cell r="AC710" t="str">
            <v>Общестроительные работы (перекрытия)</v>
          </cell>
        </row>
        <row r="711">
          <cell r="A711">
            <v>2009</v>
          </cell>
          <cell r="O711">
            <v>2200.79</v>
          </cell>
          <cell r="AC711" t="str">
            <v>Общестроительные работы (перекрытия)</v>
          </cell>
        </row>
        <row r="712">
          <cell r="A712">
            <v>2009</v>
          </cell>
          <cell r="O712">
            <v>1034.18</v>
          </cell>
          <cell r="AC712" t="str">
            <v>Общестроительные работы (перекрытия)</v>
          </cell>
        </row>
        <row r="713">
          <cell r="A713">
            <v>2009</v>
          </cell>
          <cell r="O713">
            <v>201.23</v>
          </cell>
          <cell r="AC713" t="str">
            <v>Общестроительные работы (перекрытия)</v>
          </cell>
        </row>
        <row r="714">
          <cell r="A714">
            <v>2009</v>
          </cell>
          <cell r="O714">
            <v>1530.72</v>
          </cell>
          <cell r="AC714" t="str">
            <v>Общестроительные работы (перекрытия)</v>
          </cell>
        </row>
        <row r="715">
          <cell r="A715">
            <v>2009</v>
          </cell>
          <cell r="O715">
            <v>5771.16</v>
          </cell>
          <cell r="AC715" t="str">
            <v>Общестроительные работы (перекрытия)</v>
          </cell>
        </row>
        <row r="716">
          <cell r="A716">
            <v>2009</v>
          </cell>
          <cell r="O716">
            <v>2640.48</v>
          </cell>
          <cell r="AC716" t="str">
            <v>Общестроительные работы (перекрытия)</v>
          </cell>
        </row>
        <row r="717">
          <cell r="A717">
            <v>2009</v>
          </cell>
          <cell r="O717">
            <v>10929.98</v>
          </cell>
          <cell r="AC717" t="str">
            <v>Общестроительные работы (кровля)</v>
          </cell>
        </row>
        <row r="718">
          <cell r="A718">
            <v>2009</v>
          </cell>
          <cell r="O718">
            <v>35397.35</v>
          </cell>
          <cell r="AC718" t="str">
            <v>Общестроительные работы (кровля)</v>
          </cell>
        </row>
        <row r="719">
          <cell r="A719">
            <v>2009</v>
          </cell>
          <cell r="O719">
            <v>47076.88</v>
          </cell>
          <cell r="AC719" t="str">
            <v>Общестроительные работы (кровля)</v>
          </cell>
        </row>
        <row r="720">
          <cell r="A720">
            <v>2009</v>
          </cell>
          <cell r="O720">
            <v>95541.03</v>
          </cell>
          <cell r="AC720" t="str">
            <v>Общестроительные работы (кровля)</v>
          </cell>
        </row>
        <row r="721">
          <cell r="A721">
            <v>2009</v>
          </cell>
          <cell r="O721">
            <v>52645.63</v>
          </cell>
          <cell r="AC721" t="str">
            <v>Общестроительные работы (кровля)</v>
          </cell>
        </row>
        <row r="722">
          <cell r="A722">
            <v>2009</v>
          </cell>
          <cell r="O722">
            <v>168855.36</v>
          </cell>
          <cell r="AC722" t="str">
            <v>Общестроительные работы (кровля)</v>
          </cell>
        </row>
        <row r="723">
          <cell r="A723">
            <v>2009</v>
          </cell>
          <cell r="O723">
            <v>11950.48</v>
          </cell>
          <cell r="AC723" t="str">
            <v>Общестроительные работы (кровля)</v>
          </cell>
        </row>
        <row r="724">
          <cell r="A724">
            <v>2009</v>
          </cell>
          <cell r="O724">
            <v>42845.04</v>
          </cell>
          <cell r="AC724" t="str">
            <v>Общестроительные работы (кровля)</v>
          </cell>
        </row>
        <row r="725">
          <cell r="A725">
            <v>2009</v>
          </cell>
          <cell r="O725">
            <v>95303.35</v>
          </cell>
          <cell r="AC725" t="str">
            <v>Общестроительные работы (кровля)</v>
          </cell>
        </row>
        <row r="726">
          <cell r="A726">
            <v>2009</v>
          </cell>
          <cell r="O726">
            <v>38169.56</v>
          </cell>
          <cell r="AC726" t="str">
            <v>Общестроительные работы (кровля)</v>
          </cell>
        </row>
        <row r="727">
          <cell r="A727">
            <v>2009</v>
          </cell>
          <cell r="O727">
            <v>36649.99</v>
          </cell>
          <cell r="AC727" t="str">
            <v>Общестроительные работы (кровля)</v>
          </cell>
        </row>
        <row r="728">
          <cell r="A728">
            <v>2009</v>
          </cell>
          <cell r="O728">
            <v>16502.830000000002</v>
          </cell>
          <cell r="AC728" t="str">
            <v>Общестроительные работы (кровля)</v>
          </cell>
        </row>
        <row r="729">
          <cell r="A729">
            <v>2009</v>
          </cell>
          <cell r="O729">
            <v>31249.65</v>
          </cell>
          <cell r="AC729" t="str">
            <v>Общестроительные работы (кровля)</v>
          </cell>
        </row>
        <row r="730">
          <cell r="A730">
            <v>2009</v>
          </cell>
          <cell r="O730">
            <v>35917.9</v>
          </cell>
          <cell r="AC730" t="str">
            <v>Общестроительные работы (кровля)</v>
          </cell>
        </row>
        <row r="731">
          <cell r="A731">
            <v>2009</v>
          </cell>
          <cell r="O731">
            <v>1073.08</v>
          </cell>
          <cell r="AC731" t="str">
            <v>Общестроительные работы (кровля)</v>
          </cell>
        </row>
        <row r="732">
          <cell r="A732">
            <v>2009</v>
          </cell>
          <cell r="O732">
            <v>4064.06</v>
          </cell>
          <cell r="AC732" t="str">
            <v>Общестроительные работы (кровля)</v>
          </cell>
        </row>
        <row r="733">
          <cell r="A733">
            <v>2009</v>
          </cell>
        </row>
        <row r="734">
          <cell r="A734">
            <v>2009</v>
          </cell>
          <cell r="O734">
            <v>4975.03</v>
          </cell>
          <cell r="AC734" t="str">
            <v>Общестроительные работы (лестницы)</v>
          </cell>
        </row>
        <row r="735">
          <cell r="A735">
            <v>2009</v>
          </cell>
          <cell r="O735">
            <v>13406.25</v>
          </cell>
          <cell r="AC735" t="str">
            <v>Общестроительные работы (лестницы)</v>
          </cell>
        </row>
        <row r="736">
          <cell r="A736">
            <v>2009</v>
          </cell>
          <cell r="O736">
            <v>148520.4</v>
          </cell>
          <cell r="AC736" t="str">
            <v>Общестроительные работы (лестницы)</v>
          </cell>
        </row>
        <row r="737">
          <cell r="A737">
            <v>2009</v>
          </cell>
          <cell r="O737">
            <v>181317.23</v>
          </cell>
          <cell r="AC737" t="str">
            <v>Общестроительные работы (лестницы)</v>
          </cell>
        </row>
        <row r="738">
          <cell r="A738">
            <v>2009</v>
          </cell>
        </row>
        <row r="739">
          <cell r="A739">
            <v>2009</v>
          </cell>
          <cell r="O739">
            <v>34649.58</v>
          </cell>
          <cell r="AC739" t="str">
            <v>Общестроительные работы (внутренняя отделка)</v>
          </cell>
        </row>
        <row r="740">
          <cell r="A740">
            <v>2009</v>
          </cell>
          <cell r="O740">
            <v>31524.74</v>
          </cell>
          <cell r="AC740" t="str">
            <v>Общестроительные работы (внутренняя отделка)</v>
          </cell>
        </row>
        <row r="741">
          <cell r="A741">
            <v>2009</v>
          </cell>
          <cell r="O741">
            <v>38586.19</v>
          </cell>
          <cell r="AC741" t="str">
            <v>Общестроительные работы (внутренняя отделка)</v>
          </cell>
        </row>
        <row r="742">
          <cell r="A742">
            <v>2009</v>
          </cell>
          <cell r="O742">
            <v>8894.08</v>
          </cell>
          <cell r="AC742" t="str">
            <v>Общестроительные работы (внутренняя отделка)</v>
          </cell>
        </row>
        <row r="743">
          <cell r="A743">
            <v>2009</v>
          </cell>
          <cell r="O743">
            <v>36886.83</v>
          </cell>
          <cell r="AC743" t="str">
            <v>Общестроительные работы (внутренняя отделка)</v>
          </cell>
        </row>
        <row r="744">
          <cell r="A744">
            <v>2009</v>
          </cell>
          <cell r="O744">
            <v>4780.5200000000004</v>
          </cell>
          <cell r="AC744" t="str">
            <v>Общестроительные работы (внутренняя отделка)</v>
          </cell>
        </row>
        <row r="745">
          <cell r="A745">
            <v>2009</v>
          </cell>
          <cell r="O745">
            <v>2390.2399999999998</v>
          </cell>
          <cell r="AC745" t="str">
            <v>Общестроительные работы (внутренняя отделка)</v>
          </cell>
        </row>
        <row r="746">
          <cell r="A746">
            <v>2009</v>
          </cell>
          <cell r="O746">
            <v>21870.05</v>
          </cell>
          <cell r="AC746" t="str">
            <v>Общестроительные работы (внутренняя отделка)</v>
          </cell>
        </row>
        <row r="747">
          <cell r="A747">
            <v>2009</v>
          </cell>
          <cell r="O747">
            <v>68252.91</v>
          </cell>
          <cell r="AC747" t="str">
            <v>Общестроительные работы (внутренняя отделка)</v>
          </cell>
        </row>
        <row r="748">
          <cell r="A748">
            <v>2009</v>
          </cell>
        </row>
        <row r="749">
          <cell r="A749">
            <v>2009</v>
          </cell>
          <cell r="O749">
            <v>79409.78</v>
          </cell>
          <cell r="AC749" t="str">
            <v>Общестроительные работы (внутренняя отделка)</v>
          </cell>
        </row>
        <row r="750">
          <cell r="A750">
            <v>2009</v>
          </cell>
          <cell r="O750">
            <v>186714.82</v>
          </cell>
          <cell r="AC750" t="str">
            <v>Общестроительные работы (внутренняя отделка)</v>
          </cell>
        </row>
        <row r="751">
          <cell r="A751">
            <v>2009</v>
          </cell>
          <cell r="O751">
            <v>104202.06</v>
          </cell>
          <cell r="AC751" t="str">
            <v>Общестроительные работы (внутренняя отделка)</v>
          </cell>
        </row>
        <row r="752">
          <cell r="A752">
            <v>2009</v>
          </cell>
          <cell r="O752">
            <v>172225.42</v>
          </cell>
          <cell r="AC752" t="str">
            <v>Общестроительные работы (внутренняя отделка)</v>
          </cell>
        </row>
        <row r="753">
          <cell r="A753">
            <v>2009</v>
          </cell>
        </row>
        <row r="754">
          <cell r="A754">
            <v>2009</v>
          </cell>
          <cell r="O754">
            <v>55210.97</v>
          </cell>
          <cell r="AC754" t="str">
            <v>Общестроительные работы (полы)</v>
          </cell>
        </row>
        <row r="755">
          <cell r="A755">
            <v>2009</v>
          </cell>
          <cell r="O755">
            <v>2502.21</v>
          </cell>
          <cell r="AC755" t="str">
            <v>Общестроительные работы (полы)</v>
          </cell>
        </row>
        <row r="756">
          <cell r="A756">
            <v>2009</v>
          </cell>
          <cell r="O756">
            <v>54577.17</v>
          </cell>
          <cell r="AC756" t="str">
            <v>Общестроительные работы (полы)</v>
          </cell>
        </row>
        <row r="757">
          <cell r="A757">
            <v>2009</v>
          </cell>
          <cell r="O757">
            <v>834.06</v>
          </cell>
          <cell r="AC757" t="str">
            <v>Общестроительные работы (полы)</v>
          </cell>
        </row>
        <row r="758">
          <cell r="A758">
            <v>2009</v>
          </cell>
          <cell r="O758">
            <v>416.71</v>
          </cell>
          <cell r="AC758" t="str">
            <v>Общестроительные работы (полы)</v>
          </cell>
        </row>
        <row r="759">
          <cell r="A759">
            <v>2009</v>
          </cell>
          <cell r="O759">
            <v>53743.11</v>
          </cell>
          <cell r="AC759" t="str">
            <v>Общестроительные работы (полы)</v>
          </cell>
        </row>
        <row r="760">
          <cell r="A760">
            <v>2009</v>
          </cell>
          <cell r="O760">
            <v>94851.4</v>
          </cell>
          <cell r="AC760" t="str">
            <v>Общестроительные работы (полы)</v>
          </cell>
        </row>
        <row r="761">
          <cell r="A761">
            <v>2009</v>
          </cell>
        </row>
        <row r="762">
          <cell r="A762">
            <v>2009</v>
          </cell>
          <cell r="O762">
            <v>3670.48</v>
          </cell>
          <cell r="AC762" t="str">
            <v>Общестроительные работы (лестницы)</v>
          </cell>
        </row>
        <row r="763">
          <cell r="A763">
            <v>2009</v>
          </cell>
          <cell r="O763">
            <v>9890.0499999999993</v>
          </cell>
          <cell r="AC763" t="str">
            <v>Общестроительные работы (внутренняя отделка)</v>
          </cell>
        </row>
        <row r="764">
          <cell r="A764">
            <v>2009</v>
          </cell>
          <cell r="O764">
            <v>109578.28</v>
          </cell>
          <cell r="AC764" t="str">
            <v>Общестроительные работы (внутренняя отделка)</v>
          </cell>
        </row>
        <row r="765">
          <cell r="A765">
            <v>2009</v>
          </cell>
          <cell r="O765">
            <v>133776.29</v>
          </cell>
          <cell r="AC765" t="str">
            <v>Общестроительные работы (внутренняя отделка)</v>
          </cell>
        </row>
        <row r="766">
          <cell r="A766">
            <v>2009</v>
          </cell>
        </row>
        <row r="767">
          <cell r="A767">
            <v>2009</v>
          </cell>
          <cell r="O767">
            <v>421009.05</v>
          </cell>
          <cell r="AC767" t="str">
            <v>Общестроительные работы (стены и колонны)</v>
          </cell>
        </row>
        <row r="768">
          <cell r="A768">
            <v>2009</v>
          </cell>
          <cell r="O768">
            <v>21448.1</v>
          </cell>
          <cell r="AC768" t="str">
            <v>Общестроительные работы (стены и колонны)</v>
          </cell>
        </row>
        <row r="769">
          <cell r="A769">
            <v>2009</v>
          </cell>
          <cell r="O769">
            <v>202639.6</v>
          </cell>
          <cell r="AC769" t="str">
            <v>Общестроительные работы (стены и колонны)</v>
          </cell>
        </row>
        <row r="770">
          <cell r="A770">
            <v>2009</v>
          </cell>
          <cell r="O770">
            <v>501832.65</v>
          </cell>
          <cell r="AC770" t="str">
            <v>Общестроительные работы (стены и колонны)</v>
          </cell>
        </row>
        <row r="771">
          <cell r="A771">
            <v>2009</v>
          </cell>
        </row>
        <row r="772">
          <cell r="A772">
            <v>2009</v>
          </cell>
          <cell r="O772">
            <v>30897.58</v>
          </cell>
          <cell r="AC772" t="str">
            <v>Общестроительные работы (стены и колонны)</v>
          </cell>
        </row>
        <row r="773">
          <cell r="A773">
            <v>2009</v>
          </cell>
          <cell r="O773">
            <v>2793.28</v>
          </cell>
          <cell r="AC773" t="str">
            <v>Общестроительные работы (стены и колонны)</v>
          </cell>
        </row>
        <row r="774">
          <cell r="A774">
            <v>2009</v>
          </cell>
          <cell r="O774">
            <v>127268.6</v>
          </cell>
          <cell r="AC774" t="str">
            <v>Общестроительные работы (стены и колонны)</v>
          </cell>
        </row>
        <row r="775">
          <cell r="A775">
            <v>2009</v>
          </cell>
          <cell r="O775">
            <v>19425.61</v>
          </cell>
          <cell r="AC775" t="str">
            <v>Общестроительные работы (стены и колонны)</v>
          </cell>
        </row>
        <row r="776">
          <cell r="A776">
            <v>2009</v>
          </cell>
          <cell r="O776">
            <v>31987.7</v>
          </cell>
          <cell r="AC776" t="str">
            <v>Общестроительные работы (кровля)</v>
          </cell>
        </row>
        <row r="777">
          <cell r="A777">
            <v>2009</v>
          </cell>
        </row>
        <row r="778">
          <cell r="A778">
            <v>2009</v>
          </cell>
          <cell r="O778">
            <v>108864.86</v>
          </cell>
          <cell r="AC778" t="str">
            <v>Общестроительные работы (перекрытия)</v>
          </cell>
        </row>
        <row r="779">
          <cell r="A779">
            <v>2009</v>
          </cell>
          <cell r="O779">
            <v>66416.759999999995</v>
          </cell>
          <cell r="AC779" t="str">
            <v>Общестроительные работы (перекрытия)</v>
          </cell>
        </row>
        <row r="780">
          <cell r="A780">
            <v>2009</v>
          </cell>
          <cell r="O780">
            <v>255414.56</v>
          </cell>
          <cell r="AC780" t="str">
            <v>Общестроительные работы (перекрытия)</v>
          </cell>
        </row>
        <row r="781">
          <cell r="A781">
            <v>2009</v>
          </cell>
          <cell r="O781">
            <v>25965.78</v>
          </cell>
          <cell r="AC781" t="str">
            <v>Общестроительные работы (перекрытия)</v>
          </cell>
        </row>
        <row r="782">
          <cell r="A782">
            <v>2009</v>
          </cell>
          <cell r="O782">
            <v>48093.5</v>
          </cell>
          <cell r="AC782" t="str">
            <v>Общестроительные работы (перекрытия)</v>
          </cell>
        </row>
        <row r="783">
          <cell r="A783">
            <v>2009</v>
          </cell>
          <cell r="O783">
            <v>180138.62</v>
          </cell>
          <cell r="AC783" t="str">
            <v>Общестроительные работы (перекрытия)</v>
          </cell>
        </row>
        <row r="784">
          <cell r="A784">
            <v>2009</v>
          </cell>
          <cell r="O784">
            <v>56120.43</v>
          </cell>
          <cell r="AC784" t="str">
            <v>Общестроительные работы (перекрытия)</v>
          </cell>
        </row>
        <row r="785">
          <cell r="A785">
            <v>2009</v>
          </cell>
        </row>
        <row r="786">
          <cell r="A786">
            <v>2009</v>
          </cell>
          <cell r="O786">
            <v>10473.02</v>
          </cell>
          <cell r="AC786" t="str">
            <v>Общестроительные работы (стены и колонны)</v>
          </cell>
        </row>
        <row r="787">
          <cell r="A787">
            <v>2009</v>
          </cell>
          <cell r="O787">
            <v>335.27</v>
          </cell>
          <cell r="AC787" t="str">
            <v>Общестроительные работы (стены и колонны)</v>
          </cell>
        </row>
        <row r="788">
          <cell r="A788">
            <v>2009</v>
          </cell>
          <cell r="O788">
            <v>67.739999999999995</v>
          </cell>
          <cell r="AC788" t="str">
            <v>Общестроительные работы (стены и колонны)</v>
          </cell>
        </row>
        <row r="789">
          <cell r="A789">
            <v>2009</v>
          </cell>
          <cell r="O789">
            <v>1879.08</v>
          </cell>
          <cell r="AC789" t="str">
            <v>Общестроительные работы (стены и колонны)</v>
          </cell>
        </row>
        <row r="790">
          <cell r="A790">
            <v>2009</v>
          </cell>
          <cell r="O790">
            <v>256.43</v>
          </cell>
          <cell r="AC790" t="str">
            <v>Общестроительные работы (стены и колонны)</v>
          </cell>
        </row>
        <row r="791">
          <cell r="A791">
            <v>2009</v>
          </cell>
          <cell r="O791">
            <v>2110.88</v>
          </cell>
          <cell r="AC791" t="str">
            <v>Общестроительные работы (стены и колонны)</v>
          </cell>
        </row>
        <row r="792">
          <cell r="A792">
            <v>2009</v>
          </cell>
          <cell r="O792">
            <v>3247.63</v>
          </cell>
          <cell r="AC792" t="str">
            <v>Общестроительные работы (стены и колонны)</v>
          </cell>
        </row>
        <row r="793">
          <cell r="A793">
            <v>2009</v>
          </cell>
        </row>
        <row r="794">
          <cell r="A794">
            <v>2009</v>
          </cell>
          <cell r="O794">
            <v>298913.43</v>
          </cell>
          <cell r="AC794" t="str">
            <v>Общестроительные работы (стены и колонны)</v>
          </cell>
        </row>
        <row r="795">
          <cell r="A795">
            <v>2009</v>
          </cell>
          <cell r="O795">
            <v>83786.039999999994</v>
          </cell>
          <cell r="AC795" t="str">
            <v>Общестроительные работы (стены и колонны)</v>
          </cell>
        </row>
        <row r="796">
          <cell r="A796">
            <v>2009</v>
          </cell>
          <cell r="O796">
            <v>61692.36</v>
          </cell>
          <cell r="AC796" t="str">
            <v>Общестроительные работы (стены и колонны)</v>
          </cell>
        </row>
        <row r="797">
          <cell r="A797">
            <v>2009</v>
          </cell>
          <cell r="O797">
            <v>8130.96</v>
          </cell>
          <cell r="AC797" t="str">
            <v>Общестроительные работы (стены и колонны)</v>
          </cell>
        </row>
        <row r="798">
          <cell r="A798">
            <v>2009</v>
          </cell>
          <cell r="O798">
            <v>160615.28</v>
          </cell>
          <cell r="AC798" t="str">
            <v>Общестроительные работы (стены и колонны)</v>
          </cell>
        </row>
        <row r="799">
          <cell r="A799">
            <v>2009</v>
          </cell>
          <cell r="O799">
            <v>15301.61</v>
          </cell>
          <cell r="AC799" t="str">
            <v>Общестроительные работы (стены и колонны)</v>
          </cell>
        </row>
        <row r="800">
          <cell r="A800">
            <v>2009</v>
          </cell>
          <cell r="O800">
            <v>67683.399999999994</v>
          </cell>
          <cell r="AC800" t="str">
            <v>Общестроительные работы (стены и колонны)</v>
          </cell>
        </row>
        <row r="801">
          <cell r="A801">
            <v>2009</v>
          </cell>
          <cell r="O801">
            <v>168438.62</v>
          </cell>
          <cell r="AC801" t="str">
            <v>Общестроительные работы (стены и колонны)</v>
          </cell>
        </row>
        <row r="802">
          <cell r="A802">
            <v>2009</v>
          </cell>
          <cell r="O802">
            <v>120888.3</v>
          </cell>
          <cell r="AC802" t="str">
            <v>Общестроительные работы (стены и колонны)</v>
          </cell>
        </row>
        <row r="803">
          <cell r="A803">
            <v>2009</v>
          </cell>
        </row>
        <row r="804">
          <cell r="A804">
            <v>2009</v>
          </cell>
          <cell r="O804">
            <v>269154.61</v>
          </cell>
          <cell r="AC804" t="str">
            <v>Временные здания и сооружения</v>
          </cell>
        </row>
        <row r="805">
          <cell r="A805">
            <v>2009</v>
          </cell>
          <cell r="O805">
            <v>17776</v>
          </cell>
          <cell r="AC805" t="str">
            <v>Временные здания и сооружения</v>
          </cell>
        </row>
        <row r="806">
          <cell r="A806">
            <v>2009</v>
          </cell>
          <cell r="O806">
            <v>64240</v>
          </cell>
          <cell r="AC806" t="str">
            <v>Временные здания и сооружения</v>
          </cell>
        </row>
        <row r="807">
          <cell r="A807">
            <v>2009</v>
          </cell>
          <cell r="O807">
            <v>269173.74</v>
          </cell>
          <cell r="AC807" t="str">
            <v>Прочие затраты</v>
          </cell>
        </row>
        <row r="808">
          <cell r="A808">
            <v>2009</v>
          </cell>
        </row>
        <row r="809">
          <cell r="A809">
            <v>2009</v>
          </cell>
          <cell r="O809">
            <v>5503.94</v>
          </cell>
          <cell r="AC809" t="str">
            <v>Общестроительные работы (фундаменты)</v>
          </cell>
        </row>
        <row r="810">
          <cell r="A810">
            <v>2009</v>
          </cell>
          <cell r="O810">
            <v>25.19</v>
          </cell>
          <cell r="AC810" t="str">
            <v>Общестроительные работы (фундаменты)</v>
          </cell>
        </row>
        <row r="811">
          <cell r="A811">
            <v>2009</v>
          </cell>
          <cell r="O811">
            <v>6.66</v>
          </cell>
          <cell r="AC811" t="str">
            <v>Общестроительные работы (фундаменты)</v>
          </cell>
        </row>
        <row r="812">
          <cell r="A812">
            <v>2009</v>
          </cell>
          <cell r="O812">
            <v>830.31</v>
          </cell>
          <cell r="AC812" t="str">
            <v>Общестроительные работы (фундаменты)</v>
          </cell>
        </row>
        <row r="813">
          <cell r="A813">
            <v>2009</v>
          </cell>
          <cell r="O813">
            <v>417.7</v>
          </cell>
          <cell r="AC813" t="str">
            <v>Общестроительные работы (фундаменты)</v>
          </cell>
        </row>
        <row r="814">
          <cell r="A814">
            <v>2009</v>
          </cell>
          <cell r="O814">
            <v>1263.5899999999999</v>
          </cell>
          <cell r="AC814" t="str">
            <v>Общестроительные работы (фундаменты)</v>
          </cell>
        </row>
        <row r="815">
          <cell r="A815">
            <v>2009</v>
          </cell>
          <cell r="O815">
            <v>940.23</v>
          </cell>
          <cell r="AC815" t="str">
            <v>Общестроительные работы (фундаменты)</v>
          </cell>
        </row>
        <row r="816">
          <cell r="A816">
            <v>2009</v>
          </cell>
          <cell r="O816">
            <v>119.93</v>
          </cell>
          <cell r="AC816" t="str">
            <v>Общестроительные работы (фундаменты)</v>
          </cell>
        </row>
        <row r="817">
          <cell r="A817">
            <v>2009</v>
          </cell>
          <cell r="O817">
            <v>1822.46</v>
          </cell>
          <cell r="AC817" t="str">
            <v>Общестроительные работы (фундаменты)</v>
          </cell>
        </row>
        <row r="818">
          <cell r="A818">
            <v>2009</v>
          </cell>
          <cell r="O818">
            <v>1726.68</v>
          </cell>
          <cell r="AC818" t="str">
            <v>Общестроительные работы (фундаменты)</v>
          </cell>
        </row>
        <row r="819">
          <cell r="A819">
            <v>2009</v>
          </cell>
          <cell r="O819">
            <v>1222.29</v>
          </cell>
          <cell r="AC819" t="str">
            <v>Общестроительные работы (фундаменты)</v>
          </cell>
        </row>
        <row r="820">
          <cell r="A820">
            <v>2009</v>
          </cell>
          <cell r="O820">
            <v>155.9</v>
          </cell>
          <cell r="AC820" t="str">
            <v>Общестроительные работы (фундаменты)</v>
          </cell>
        </row>
        <row r="821">
          <cell r="A821">
            <v>2009</v>
          </cell>
          <cell r="O821">
            <v>2489.7600000000002</v>
          </cell>
          <cell r="AC821" t="str">
            <v>Общестроительные работы (фундаменты)</v>
          </cell>
        </row>
        <row r="822">
          <cell r="A822">
            <v>2009</v>
          </cell>
          <cell r="O822">
            <v>1769.09</v>
          </cell>
          <cell r="AC822" t="str">
            <v>Общестроительные работы (фундаменты)</v>
          </cell>
        </row>
        <row r="823">
          <cell r="A823">
            <v>2009</v>
          </cell>
          <cell r="O823">
            <v>2475.9499999999998</v>
          </cell>
          <cell r="AC823" t="str">
            <v>Общестроительные работы (фундаменты)</v>
          </cell>
        </row>
        <row r="824">
          <cell r="A824">
            <v>2009</v>
          </cell>
          <cell r="O824">
            <v>315.77</v>
          </cell>
          <cell r="AC824" t="str">
            <v>Общестроительные работы (фундаменты)</v>
          </cell>
        </row>
        <row r="825">
          <cell r="A825">
            <v>2009</v>
          </cell>
          <cell r="O825">
            <v>2552.63</v>
          </cell>
          <cell r="AC825" t="str">
            <v>Общестроительные работы (фундаменты)</v>
          </cell>
        </row>
        <row r="826">
          <cell r="A826">
            <v>2009</v>
          </cell>
          <cell r="O826">
            <v>716.06</v>
          </cell>
          <cell r="AC826" t="str">
            <v>Общестроительные работы (фундаменты)</v>
          </cell>
        </row>
        <row r="827">
          <cell r="A827">
            <v>2009</v>
          </cell>
          <cell r="O827">
            <v>564.12</v>
          </cell>
          <cell r="AC827" t="str">
            <v>Общестроительные работы (фундаменты)</v>
          </cell>
        </row>
        <row r="828">
          <cell r="A828">
            <v>2009</v>
          </cell>
          <cell r="O828">
            <v>71.94</v>
          </cell>
          <cell r="AC828" t="str">
            <v>Общестроительные работы (фундаменты)</v>
          </cell>
        </row>
        <row r="829">
          <cell r="A829">
            <v>2009</v>
          </cell>
          <cell r="O829">
            <v>1032.44</v>
          </cell>
          <cell r="AC829" t="str">
            <v>Общестроительные работы (фундаменты)</v>
          </cell>
        </row>
        <row r="830">
          <cell r="A830">
            <v>2009</v>
          </cell>
          <cell r="O830">
            <v>421.37</v>
          </cell>
          <cell r="AC830" t="str">
            <v>Общестроительные работы (фундаменты)</v>
          </cell>
        </row>
        <row r="831">
          <cell r="A831">
            <v>2009</v>
          </cell>
          <cell r="O831">
            <v>564.12</v>
          </cell>
          <cell r="AC831" t="str">
            <v>Общестроительные работы (фундаменты)</v>
          </cell>
        </row>
        <row r="832">
          <cell r="A832">
            <v>2009</v>
          </cell>
          <cell r="O832">
            <v>71.94</v>
          </cell>
          <cell r="AC832" t="str">
            <v>Общестроительные работы (фундаменты)</v>
          </cell>
        </row>
        <row r="833">
          <cell r="A833">
            <v>2009</v>
          </cell>
          <cell r="O833">
            <v>607.5</v>
          </cell>
          <cell r="AC833" t="str">
            <v>Общестроительные работы (фундаменты)</v>
          </cell>
        </row>
        <row r="834">
          <cell r="A834">
            <v>2009</v>
          </cell>
          <cell r="O834">
            <v>5896.18</v>
          </cell>
          <cell r="AC834" t="str">
            <v>Общестроительные работы (фундаменты)</v>
          </cell>
        </row>
        <row r="835">
          <cell r="A835">
            <v>2009</v>
          </cell>
          <cell r="O835">
            <v>6581.57</v>
          </cell>
          <cell r="AC835" t="str">
            <v>Общестроительные работы (фундаменты)</v>
          </cell>
        </row>
        <row r="836">
          <cell r="A836">
            <v>2009</v>
          </cell>
          <cell r="O836">
            <v>839.41</v>
          </cell>
          <cell r="AC836" t="str">
            <v>Общестроительные работы (фундаменты)</v>
          </cell>
        </row>
        <row r="837">
          <cell r="A837">
            <v>2009</v>
          </cell>
          <cell r="O837">
            <v>8504.69</v>
          </cell>
          <cell r="AC837" t="str">
            <v>Общестроительные работы (фундаменты)</v>
          </cell>
        </row>
        <row r="838">
          <cell r="A838">
            <v>2009</v>
          </cell>
          <cell r="O838">
            <v>764.23</v>
          </cell>
          <cell r="AC838" t="str">
            <v>Общестроительные работы (фундаменты)</v>
          </cell>
        </row>
        <row r="839">
          <cell r="A839">
            <v>2009</v>
          </cell>
          <cell r="O839">
            <v>601.74</v>
          </cell>
          <cell r="AC839" t="str">
            <v>Общестроительные работы (фундаменты)</v>
          </cell>
        </row>
        <row r="840">
          <cell r="A840">
            <v>2009</v>
          </cell>
          <cell r="O840">
            <v>95.92</v>
          </cell>
          <cell r="AC840" t="str">
            <v>Общестроительные работы (фундаменты)</v>
          </cell>
        </row>
        <row r="841">
          <cell r="A841">
            <v>2009</v>
          </cell>
          <cell r="O841">
            <v>387.83</v>
          </cell>
          <cell r="AC841" t="str">
            <v>Общестроительные работы (фундаменты)</v>
          </cell>
        </row>
        <row r="842">
          <cell r="A842">
            <v>2009</v>
          </cell>
          <cell r="O842">
            <v>1432.74</v>
          </cell>
          <cell r="AC842" t="str">
            <v>Общестроительные работы (фундаменты)</v>
          </cell>
        </row>
        <row r="843">
          <cell r="A843">
            <v>2009</v>
          </cell>
          <cell r="O843">
            <v>752.18</v>
          </cell>
          <cell r="AC843" t="str">
            <v>Общестроительные работы (фундаменты)</v>
          </cell>
        </row>
        <row r="844">
          <cell r="A844">
            <v>2009</v>
          </cell>
          <cell r="O844">
            <v>119.93</v>
          </cell>
          <cell r="AC844" t="str">
            <v>Общестроительные работы (фундаменты)</v>
          </cell>
        </row>
        <row r="845">
          <cell r="A845">
            <v>2009</v>
          </cell>
          <cell r="O845">
            <v>730.19</v>
          </cell>
          <cell r="AC845" t="str">
            <v>Общестроительные работы (фундаменты)</v>
          </cell>
        </row>
        <row r="846">
          <cell r="A846">
            <v>2009</v>
          </cell>
          <cell r="O846">
            <v>4298.08</v>
          </cell>
          <cell r="AC846" t="str">
            <v>Общестроительные работы (фундаменты)</v>
          </cell>
        </row>
        <row r="847">
          <cell r="A847">
            <v>2009</v>
          </cell>
          <cell r="O847">
            <v>3585.38</v>
          </cell>
          <cell r="AC847" t="str">
            <v>Общестроительные работы (фундаменты)</v>
          </cell>
        </row>
        <row r="848">
          <cell r="A848">
            <v>2009</v>
          </cell>
          <cell r="O848">
            <v>571.6</v>
          </cell>
          <cell r="AC848" t="str">
            <v>Общестроительные работы (фундаменты)</v>
          </cell>
        </row>
        <row r="849">
          <cell r="A849">
            <v>2009</v>
          </cell>
          <cell r="O849">
            <v>213.19</v>
          </cell>
          <cell r="AC849" t="str">
            <v>Общестроительные работы (фундаменты)</v>
          </cell>
        </row>
        <row r="850">
          <cell r="A850">
            <v>2009</v>
          </cell>
          <cell r="O850">
            <v>38.51</v>
          </cell>
          <cell r="AC850" t="str">
            <v>Общестроительные работы (фундаменты)</v>
          </cell>
        </row>
        <row r="851">
          <cell r="A851">
            <v>2009</v>
          </cell>
          <cell r="O851">
            <v>2188.12</v>
          </cell>
          <cell r="AC851" t="str">
            <v>Общестроительные работы (фундаменты)</v>
          </cell>
        </row>
        <row r="852">
          <cell r="A852">
            <v>2009</v>
          </cell>
          <cell r="O852">
            <v>564.39</v>
          </cell>
          <cell r="AC852" t="str">
            <v>Общестроительные работы (фундаменты)</v>
          </cell>
        </row>
        <row r="853">
          <cell r="A853">
            <v>2009</v>
          </cell>
        </row>
        <row r="854">
          <cell r="A854">
            <v>2009</v>
          </cell>
          <cell r="O854">
            <v>15456.82</v>
          </cell>
          <cell r="AC854" t="str">
            <v>Общестроительные работы (стены и колонны)</v>
          </cell>
        </row>
        <row r="855">
          <cell r="A855">
            <v>2009</v>
          </cell>
          <cell r="O855">
            <v>209702.55</v>
          </cell>
          <cell r="AC855" t="str">
            <v>Общестроительные работы (стены и колонны)</v>
          </cell>
        </row>
        <row r="856">
          <cell r="A856">
            <v>2009</v>
          </cell>
          <cell r="O856">
            <v>29173.279999999999</v>
          </cell>
          <cell r="AC856" t="str">
            <v>Общестроительные работы (стены и колонны)</v>
          </cell>
        </row>
        <row r="857">
          <cell r="A857">
            <v>2009</v>
          </cell>
          <cell r="O857">
            <v>106808.2</v>
          </cell>
          <cell r="AC857" t="str">
            <v>Общестроительные работы (стены и колонны)</v>
          </cell>
        </row>
        <row r="858">
          <cell r="A858">
            <v>2009</v>
          </cell>
          <cell r="O858">
            <v>4324.6000000000004</v>
          </cell>
          <cell r="AC858" t="str">
            <v>Общестроительные работы (стены и колонны)</v>
          </cell>
        </row>
        <row r="859">
          <cell r="A859">
            <v>2009</v>
          </cell>
          <cell r="O859">
            <v>14521.9</v>
          </cell>
          <cell r="AC859" t="str">
            <v>Общестроительные работы (стены и колонны)</v>
          </cell>
        </row>
        <row r="860">
          <cell r="A860">
            <v>2009</v>
          </cell>
          <cell r="O860">
            <v>18809.599999999999</v>
          </cell>
          <cell r="AC860" t="str">
            <v>Общестроительные работы (стены и колонны)</v>
          </cell>
        </row>
        <row r="861">
          <cell r="A861">
            <v>2009</v>
          </cell>
          <cell r="O861">
            <v>3149.91</v>
          </cell>
          <cell r="AC861" t="str">
            <v>Общестроительные работы (стены и колонны)</v>
          </cell>
        </row>
        <row r="862">
          <cell r="A862">
            <v>2009</v>
          </cell>
          <cell r="O862">
            <v>42733.279999999999</v>
          </cell>
          <cell r="AC862" t="str">
            <v>Общестроительные работы (стены и колонны)</v>
          </cell>
        </row>
        <row r="863">
          <cell r="A863">
            <v>2009</v>
          </cell>
          <cell r="O863">
            <v>27269.31</v>
          </cell>
          <cell r="AC863" t="str">
            <v>Общестроительные работы (стены и колонны)</v>
          </cell>
        </row>
        <row r="864">
          <cell r="A864">
            <v>2009</v>
          </cell>
          <cell r="O864">
            <v>881.34</v>
          </cell>
          <cell r="AC864" t="str">
            <v>Общестроительные работы (стены и колонны)</v>
          </cell>
        </row>
        <row r="865">
          <cell r="A865">
            <v>2009</v>
          </cell>
          <cell r="O865">
            <v>6682.53</v>
          </cell>
          <cell r="AC865" t="str">
            <v>Общестроительные работы (стены и колонны)</v>
          </cell>
        </row>
        <row r="866">
          <cell r="A866">
            <v>2009</v>
          </cell>
          <cell r="O866">
            <v>13542.42</v>
          </cell>
          <cell r="AC866" t="str">
            <v>Общестроитроительные работы (лестницы)</v>
          </cell>
        </row>
        <row r="867">
          <cell r="A867">
            <v>2009</v>
          </cell>
          <cell r="O867">
            <v>183731.81</v>
          </cell>
          <cell r="AC867" t="str">
            <v>Общестроитроительные работы (лестницы)</v>
          </cell>
        </row>
        <row r="868">
          <cell r="A868">
            <v>2009</v>
          </cell>
          <cell r="O868">
            <v>117245.7</v>
          </cell>
          <cell r="AC868" t="str">
            <v>Общестроитроительные работы (лестницы)</v>
          </cell>
        </row>
        <row r="869">
          <cell r="A869">
            <v>2009</v>
          </cell>
          <cell r="O869">
            <v>3789.01</v>
          </cell>
          <cell r="AC869" t="str">
            <v>Общестроитроительные работы (лестницы)</v>
          </cell>
        </row>
        <row r="870">
          <cell r="A870">
            <v>2009</v>
          </cell>
          <cell r="O870">
            <v>28726.9</v>
          </cell>
          <cell r="AC870" t="str">
            <v>Общестроительные работы (лестницы)</v>
          </cell>
        </row>
        <row r="871">
          <cell r="A871">
            <v>2009</v>
          </cell>
        </row>
        <row r="872">
          <cell r="A872">
            <v>2009</v>
          </cell>
          <cell r="O872">
            <v>41274.76</v>
          </cell>
          <cell r="AC872" t="str">
            <v>Общестроительные работы (стены и колонны)</v>
          </cell>
        </row>
        <row r="873">
          <cell r="A873">
            <v>2009</v>
          </cell>
          <cell r="O873">
            <v>22559.98</v>
          </cell>
          <cell r="AC873" t="str">
            <v>Общестроительные работы (стены и колонны)</v>
          </cell>
        </row>
        <row r="874">
          <cell r="A874">
            <v>2009</v>
          </cell>
          <cell r="O874">
            <v>6559.72</v>
          </cell>
          <cell r="AC874" t="str">
            <v>Общестроительные работы (стены и колонны)</v>
          </cell>
        </row>
        <row r="875">
          <cell r="A875">
            <v>2009</v>
          </cell>
          <cell r="O875">
            <v>613836.98</v>
          </cell>
          <cell r="AC875" t="str">
            <v>Общестроительные работы (стены и колонны)</v>
          </cell>
        </row>
        <row r="876">
          <cell r="A876">
            <v>2009</v>
          </cell>
          <cell r="O876">
            <v>95900.59</v>
          </cell>
          <cell r="AC876" t="str">
            <v>Общестроительные работы (стены и колонны)</v>
          </cell>
        </row>
        <row r="877">
          <cell r="A877">
            <v>2009</v>
          </cell>
          <cell r="O877">
            <v>53865.85</v>
          </cell>
          <cell r="AC877" t="str">
            <v>Общестроительные работы (стены и колонны)</v>
          </cell>
        </row>
        <row r="878">
          <cell r="A878">
            <v>2009</v>
          </cell>
        </row>
        <row r="879">
          <cell r="A879">
            <v>2009</v>
          </cell>
          <cell r="O879">
            <v>61135.32</v>
          </cell>
          <cell r="AC879" t="str">
            <v>Общестроительные работы (перекрытия)</v>
          </cell>
        </row>
        <row r="880">
          <cell r="A880">
            <v>2009</v>
          </cell>
          <cell r="O880">
            <v>160779.74</v>
          </cell>
          <cell r="AC880" t="str">
            <v>Общестроительные работы (перекрытия)</v>
          </cell>
        </row>
        <row r="881">
          <cell r="A881">
            <v>2009</v>
          </cell>
          <cell r="O881">
            <v>132772.67000000001</v>
          </cell>
          <cell r="AC881" t="str">
            <v>Общестроительные работы (перекрытия)</v>
          </cell>
        </row>
        <row r="882">
          <cell r="A882">
            <v>2009</v>
          </cell>
          <cell r="O882">
            <v>30184.94</v>
          </cell>
          <cell r="AC882" t="str">
            <v>Общестроительные работы (перекрытия)</v>
          </cell>
        </row>
        <row r="883">
          <cell r="A883">
            <v>2009</v>
          </cell>
          <cell r="O883">
            <v>51779.3</v>
          </cell>
          <cell r="AC883" t="str">
            <v>Общестроительные работы (перекрытия)</v>
          </cell>
        </row>
        <row r="884">
          <cell r="A884">
            <v>2009</v>
          </cell>
          <cell r="O884">
            <v>15417.56</v>
          </cell>
          <cell r="AC884" t="str">
            <v>Общестроительные работы (перекрытия)</v>
          </cell>
        </row>
        <row r="885">
          <cell r="A885">
            <v>2009</v>
          </cell>
          <cell r="O885">
            <v>4743.8599999999997</v>
          </cell>
          <cell r="AC885" t="str">
            <v>Общестроительные работы (перекрытия)</v>
          </cell>
        </row>
        <row r="886">
          <cell r="A886">
            <v>2009</v>
          </cell>
          <cell r="O886">
            <v>113610.09</v>
          </cell>
          <cell r="AC886" t="str">
            <v>Общестроительные работы (перекрытия)</v>
          </cell>
        </row>
        <row r="887">
          <cell r="A887">
            <v>2009</v>
          </cell>
          <cell r="O887">
            <v>19240.509999999998</v>
          </cell>
          <cell r="AC887" t="str">
            <v>Общестроительные работы (перекрытия)</v>
          </cell>
        </row>
        <row r="888">
          <cell r="A888">
            <v>2009</v>
          </cell>
          <cell r="O888">
            <v>-1035.49</v>
          </cell>
          <cell r="AC888" t="str">
            <v>Общестроительные работы (перекрытия)</v>
          </cell>
        </row>
        <row r="889">
          <cell r="A889">
            <v>2009</v>
          </cell>
          <cell r="O889">
            <v>2277.66</v>
          </cell>
          <cell r="AC889" t="str">
            <v>Общестроительные работы (перекрытия)</v>
          </cell>
        </row>
        <row r="890">
          <cell r="A890">
            <v>2009</v>
          </cell>
          <cell r="O890">
            <v>3477.18</v>
          </cell>
          <cell r="AC890" t="str">
            <v>Общестроительные работы (перекрытия)</v>
          </cell>
        </row>
        <row r="891">
          <cell r="A891">
            <v>2009</v>
          </cell>
          <cell r="O891">
            <v>16129.74</v>
          </cell>
          <cell r="AC891" t="str">
            <v>Общестроительные работы (перекрытия)</v>
          </cell>
        </row>
        <row r="892">
          <cell r="A892">
            <v>2009</v>
          </cell>
          <cell r="O892">
            <v>38610.47</v>
          </cell>
          <cell r="AC892" t="str">
            <v>Общестроительные работы (перекрытия)</v>
          </cell>
        </row>
        <row r="893">
          <cell r="A893">
            <v>2009</v>
          </cell>
          <cell r="O893">
            <v>9741.68</v>
          </cell>
          <cell r="AC893" t="str">
            <v>Общестроительные работы (перекрытия)</v>
          </cell>
        </row>
        <row r="894">
          <cell r="A894">
            <v>2009</v>
          </cell>
          <cell r="O894">
            <v>207.57</v>
          </cell>
          <cell r="AC894" t="str">
            <v>Общестроительные работы (перекрытия)</v>
          </cell>
        </row>
        <row r="895">
          <cell r="A895">
            <v>2009</v>
          </cell>
          <cell r="O895">
            <v>48530.95</v>
          </cell>
          <cell r="AC895" t="str">
            <v>Общестроительные работы (перекрытия)</v>
          </cell>
        </row>
        <row r="896">
          <cell r="A896">
            <v>2009</v>
          </cell>
          <cell r="O896">
            <v>88321.29</v>
          </cell>
          <cell r="AC896" t="str">
            <v>Общестроительные работы (перекрытия)</v>
          </cell>
        </row>
        <row r="897">
          <cell r="A897">
            <v>2009</v>
          </cell>
          <cell r="O897">
            <v>20794.88</v>
          </cell>
          <cell r="AC897" t="str">
            <v>Общестроительные работы (перекрытия)</v>
          </cell>
        </row>
        <row r="898">
          <cell r="A898">
            <v>2009</v>
          </cell>
          <cell r="O898">
            <v>73073.679999999993</v>
          </cell>
          <cell r="AC898" t="str">
            <v>Общестроительные работы (перекрытия)</v>
          </cell>
        </row>
        <row r="899">
          <cell r="A899">
            <v>2009</v>
          </cell>
          <cell r="O899">
            <v>8773.83</v>
          </cell>
          <cell r="AC899" t="str">
            <v>Общестроительные работы (перекрытия)</v>
          </cell>
        </row>
        <row r="900">
          <cell r="A900">
            <v>2009</v>
          </cell>
          <cell r="O900">
            <v>29444</v>
          </cell>
          <cell r="AC900" t="str">
            <v>Общестроительные работы (перекрытия)</v>
          </cell>
        </row>
        <row r="901">
          <cell r="A901">
            <v>2009</v>
          </cell>
          <cell r="O901">
            <v>86179.3</v>
          </cell>
          <cell r="AC901" t="str">
            <v>Общестроительные работы (перекрытия)</v>
          </cell>
        </row>
        <row r="902">
          <cell r="A902">
            <v>2009</v>
          </cell>
        </row>
        <row r="903">
          <cell r="A903">
            <v>2009</v>
          </cell>
          <cell r="O903">
            <v>149290.75</v>
          </cell>
          <cell r="AC903" t="str">
            <v>Общестроительные работы (перегородки)</v>
          </cell>
        </row>
        <row r="904">
          <cell r="A904">
            <v>2009</v>
          </cell>
          <cell r="O904">
            <v>13075.04</v>
          </cell>
          <cell r="AC904" t="str">
            <v>Общестроительные работы (перегородки)</v>
          </cell>
        </row>
        <row r="905">
          <cell r="A905">
            <v>2009</v>
          </cell>
          <cell r="O905">
            <v>1505.47</v>
          </cell>
          <cell r="AC905" t="str">
            <v>Общестроительные работы (перегородки)</v>
          </cell>
        </row>
        <row r="906">
          <cell r="A906">
            <v>2009</v>
          </cell>
          <cell r="O906">
            <v>423.79</v>
          </cell>
          <cell r="AC906" t="str">
            <v>Общестроительные работы (перегородки)</v>
          </cell>
        </row>
        <row r="907">
          <cell r="A907">
            <v>2009</v>
          </cell>
          <cell r="O907">
            <v>175461.99</v>
          </cell>
          <cell r="AC907" t="str">
            <v>Общестроительные работы (перегородки)</v>
          </cell>
        </row>
        <row r="908">
          <cell r="A908">
            <v>2009</v>
          </cell>
          <cell r="O908">
            <v>99028</v>
          </cell>
          <cell r="AC908" t="str">
            <v>Общестроительные работы (перегородки)</v>
          </cell>
        </row>
        <row r="909">
          <cell r="A909">
            <v>2009</v>
          </cell>
          <cell r="O909">
            <v>8391.77</v>
          </cell>
          <cell r="AC909" t="str">
            <v>Общестроительные работы (перегородки)</v>
          </cell>
        </row>
        <row r="910">
          <cell r="A910">
            <v>2009</v>
          </cell>
          <cell r="O910">
            <v>6171.85</v>
          </cell>
          <cell r="AC910" t="str">
            <v>Общестроительные работы (перегородки)</v>
          </cell>
        </row>
        <row r="911">
          <cell r="A911">
            <v>2009</v>
          </cell>
          <cell r="O911">
            <v>159.97</v>
          </cell>
          <cell r="AC911" t="str">
            <v>Общестроительные работы (перегородки)</v>
          </cell>
        </row>
        <row r="912">
          <cell r="A912">
            <v>2009</v>
          </cell>
          <cell r="O912">
            <v>90563.76</v>
          </cell>
          <cell r="AC912" t="str">
            <v>Общестроительные работы (перегородки)</v>
          </cell>
        </row>
        <row r="913">
          <cell r="A913">
            <v>2009</v>
          </cell>
          <cell r="O913">
            <v>154155.99</v>
          </cell>
          <cell r="AC913" t="str">
            <v>Общестроительные работы (перегородки)</v>
          </cell>
        </row>
        <row r="914">
          <cell r="A914">
            <v>2009</v>
          </cell>
          <cell r="O914">
            <v>12588.07</v>
          </cell>
          <cell r="AC914" t="str">
            <v>Общестроительные работы (перегородки)</v>
          </cell>
        </row>
        <row r="915">
          <cell r="A915">
            <v>2009</v>
          </cell>
          <cell r="O915">
            <v>5696.34</v>
          </cell>
          <cell r="AC915" t="str">
            <v>Общестроительные работы (перегородки)</v>
          </cell>
        </row>
        <row r="916">
          <cell r="A916">
            <v>2009</v>
          </cell>
          <cell r="O916">
            <v>147.52000000000001</v>
          </cell>
          <cell r="AC916" t="str">
            <v>Общестроительные работы (перегородки)</v>
          </cell>
        </row>
        <row r="917">
          <cell r="A917">
            <v>2009</v>
          </cell>
          <cell r="O917">
            <v>76626.5</v>
          </cell>
          <cell r="AC917" t="str">
            <v>Общестроительные работы (перегородки)</v>
          </cell>
        </row>
        <row r="918">
          <cell r="A918">
            <v>2009</v>
          </cell>
          <cell r="O918">
            <v>16184.03</v>
          </cell>
          <cell r="AC918" t="str">
            <v>Общестроительные работы (перегородки)</v>
          </cell>
        </row>
        <row r="919">
          <cell r="A919">
            <v>2009</v>
          </cell>
          <cell r="O919">
            <v>3053.74</v>
          </cell>
          <cell r="AC919" t="str">
            <v>Общестроительные работы (перегородки)</v>
          </cell>
        </row>
        <row r="920">
          <cell r="A920">
            <v>2009</v>
          </cell>
          <cell r="O920">
            <v>58.62</v>
          </cell>
          <cell r="AC920" t="str">
            <v>Общестроительные работы (перегородки)</v>
          </cell>
        </row>
        <row r="921">
          <cell r="A921">
            <v>2009</v>
          </cell>
          <cell r="O921">
            <v>113093.6</v>
          </cell>
          <cell r="AC921" t="str">
            <v>Общестроительные работы (перегородки)</v>
          </cell>
        </row>
        <row r="922">
          <cell r="A922">
            <v>2009</v>
          </cell>
          <cell r="O922">
            <v>10490.06</v>
          </cell>
          <cell r="AC922" t="str">
            <v>Общестроительные работы (перегородки)</v>
          </cell>
        </row>
        <row r="923">
          <cell r="A923">
            <v>2009</v>
          </cell>
          <cell r="O923">
            <v>14035.4</v>
          </cell>
          <cell r="AC923" t="str">
            <v>Общестроительные работы (перегородки)</v>
          </cell>
        </row>
        <row r="924">
          <cell r="A924">
            <v>2009</v>
          </cell>
          <cell r="O924">
            <v>359.5</v>
          </cell>
          <cell r="AC924" t="str">
            <v>Общестроительные работы (перегородки)</v>
          </cell>
        </row>
        <row r="925">
          <cell r="A925">
            <v>2009</v>
          </cell>
        </row>
        <row r="926">
          <cell r="A926">
            <v>2009</v>
          </cell>
          <cell r="O926">
            <v>416323.25</v>
          </cell>
          <cell r="AC926" t="str">
            <v>Непредвиденные работы</v>
          </cell>
        </row>
        <row r="927">
          <cell r="A927">
            <v>2009</v>
          </cell>
        </row>
        <row r="928">
          <cell r="A928">
            <v>2009</v>
          </cell>
          <cell r="O928">
            <v>17957.45</v>
          </cell>
          <cell r="AC928" t="str">
            <v>Отопление и вентиляция (система дымоудаления)</v>
          </cell>
        </row>
        <row r="929">
          <cell r="A929">
            <v>2009</v>
          </cell>
          <cell r="O929">
            <v>29599.14</v>
          </cell>
          <cell r="AC929" t="str">
            <v>Отопление и вентиляция (система дымоудаления)</v>
          </cell>
        </row>
        <row r="930">
          <cell r="A930">
            <v>2009</v>
          </cell>
          <cell r="O930">
            <v>6628.66</v>
          </cell>
          <cell r="AC930" t="str">
            <v>Отопление и вентиляция (система дымоудаления)</v>
          </cell>
        </row>
        <row r="931">
          <cell r="A931">
            <v>2009</v>
          </cell>
          <cell r="O931">
            <v>52504.01</v>
          </cell>
          <cell r="AC931" t="str">
            <v>Общестроительные работы (кровля)</v>
          </cell>
        </row>
        <row r="932">
          <cell r="A932">
            <v>2009</v>
          </cell>
          <cell r="O932">
            <v>119322.48</v>
          </cell>
          <cell r="AC932" t="str">
            <v>Общестроительные работы (кровля)</v>
          </cell>
        </row>
        <row r="933">
          <cell r="A933">
            <v>2009</v>
          </cell>
          <cell r="O933">
            <v>241125.3</v>
          </cell>
          <cell r="AC933" t="str">
            <v>Общестроительные работы (кровля)</v>
          </cell>
        </row>
        <row r="934">
          <cell r="A934">
            <v>2009</v>
          </cell>
          <cell r="O934">
            <v>91707.25</v>
          </cell>
          <cell r="AC934" t="str">
            <v>Общестроительные работы (кровля)</v>
          </cell>
        </row>
        <row r="935">
          <cell r="A935">
            <v>2009</v>
          </cell>
          <cell r="O935">
            <v>426155.13</v>
          </cell>
          <cell r="AC935" t="str">
            <v>Общестроительные работы (кровля)</v>
          </cell>
        </row>
        <row r="936">
          <cell r="A936">
            <v>2009</v>
          </cell>
          <cell r="O936">
            <v>197414.38</v>
          </cell>
          <cell r="AC936" t="str">
            <v>Общестроительные работы (кровля)</v>
          </cell>
        </row>
        <row r="937">
          <cell r="A937">
            <v>2009</v>
          </cell>
          <cell r="O937">
            <v>18139.75</v>
          </cell>
          <cell r="AC937" t="str">
            <v>Общестроительные работы (кровля)</v>
          </cell>
        </row>
        <row r="938">
          <cell r="A938">
            <v>2009</v>
          </cell>
          <cell r="O938">
            <v>97240.31</v>
          </cell>
          <cell r="AC938" t="str">
            <v>Общестроительные работы (кровля)</v>
          </cell>
        </row>
        <row r="939">
          <cell r="A939">
            <v>2009</v>
          </cell>
          <cell r="O939">
            <v>93903.92</v>
          </cell>
          <cell r="AC939" t="str">
            <v>Общестроительные работы (кровля)</v>
          </cell>
        </row>
        <row r="940">
          <cell r="A940">
            <v>2009</v>
          </cell>
          <cell r="O940">
            <v>37364.81</v>
          </cell>
          <cell r="AC940" t="str">
            <v>Общестроительные работы (кровля)</v>
          </cell>
        </row>
        <row r="941">
          <cell r="A941">
            <v>2009</v>
          </cell>
          <cell r="O941">
            <v>70521.820000000007</v>
          </cell>
          <cell r="AC941" t="str">
            <v>Общестроительные работы (кровля)</v>
          </cell>
        </row>
        <row r="942">
          <cell r="A942">
            <v>2009</v>
          </cell>
          <cell r="O942">
            <v>81051.399999999994</v>
          </cell>
          <cell r="AC942" t="str">
            <v>Общестроительные работы (кровля)</v>
          </cell>
        </row>
        <row r="943">
          <cell r="A943">
            <v>2009</v>
          </cell>
          <cell r="O943">
            <v>66363.740000000005</v>
          </cell>
          <cell r="AC943" t="str">
            <v>Общестроительные работы (кровля)</v>
          </cell>
        </row>
        <row r="944">
          <cell r="A944">
            <v>2009</v>
          </cell>
          <cell r="O944">
            <v>16548.23</v>
          </cell>
          <cell r="AC944" t="str">
            <v>Общестроительные работы (кровля)</v>
          </cell>
        </row>
        <row r="945">
          <cell r="A945">
            <v>2009</v>
          </cell>
          <cell r="O945">
            <v>18972.41</v>
          </cell>
          <cell r="AC945" t="str">
            <v>Общестроительные работы (кровля)</v>
          </cell>
        </row>
        <row r="946">
          <cell r="A946">
            <v>2009</v>
          </cell>
          <cell r="O946">
            <v>1535.49</v>
          </cell>
          <cell r="AC946" t="str">
            <v>Общестроительные работы (кровля)</v>
          </cell>
        </row>
        <row r="947">
          <cell r="A947">
            <v>2009</v>
          </cell>
          <cell r="O947">
            <v>6404.93</v>
          </cell>
          <cell r="AC947" t="str">
            <v>Водопровод и канализация (Ливневая канализация)</v>
          </cell>
        </row>
        <row r="948">
          <cell r="A948">
            <v>2009</v>
          </cell>
          <cell r="O948">
            <v>3388.15</v>
          </cell>
          <cell r="AC948" t="str">
            <v>Прочие</v>
          </cell>
        </row>
        <row r="949">
          <cell r="A949">
            <v>2009</v>
          </cell>
          <cell r="O949">
            <v>4234.5200000000004</v>
          </cell>
          <cell r="AC949" t="str">
            <v>Общестроительные работы (перекрытия)</v>
          </cell>
        </row>
        <row r="950">
          <cell r="A950">
            <v>2009</v>
          </cell>
          <cell r="O950">
            <v>5982.9</v>
          </cell>
          <cell r="AC950" t="str">
            <v>Общестроительные работы (перекрытия)</v>
          </cell>
        </row>
        <row r="951">
          <cell r="A951">
            <v>2009</v>
          </cell>
          <cell r="O951">
            <v>2007.87</v>
          </cell>
          <cell r="AC951" t="str">
            <v>Общестроительные работы (перекрытия)</v>
          </cell>
        </row>
        <row r="952">
          <cell r="A952">
            <v>2009</v>
          </cell>
          <cell r="O952">
            <v>5908.87</v>
          </cell>
          <cell r="AC952" t="str">
            <v>Общестроительные работы (перекрытия)</v>
          </cell>
        </row>
        <row r="953">
          <cell r="A953">
            <v>2009</v>
          </cell>
          <cell r="O953">
            <v>16571.53</v>
          </cell>
          <cell r="AC953" t="str">
            <v>Отопление и вентиляция (система дымоудаления)</v>
          </cell>
        </row>
        <row r="954">
          <cell r="A954">
            <v>2009</v>
          </cell>
          <cell r="O954">
            <v>17908.740000000002</v>
          </cell>
          <cell r="AC954" t="str">
            <v>Общестроительные работы (стены и колонны)</v>
          </cell>
        </row>
        <row r="955">
          <cell r="A955">
            <v>2009</v>
          </cell>
          <cell r="O955">
            <v>20369.240000000002</v>
          </cell>
          <cell r="AC955" t="str">
            <v>Общестроительные работы (стены и колонны)</v>
          </cell>
        </row>
        <row r="956">
          <cell r="A956">
            <v>2009</v>
          </cell>
          <cell r="O956">
            <v>16571.27</v>
          </cell>
          <cell r="AC956" t="str">
            <v>Общестроительные работы (стены и колонны)</v>
          </cell>
        </row>
        <row r="957">
          <cell r="A957">
            <v>2009</v>
          </cell>
          <cell r="O957">
            <v>1535.49</v>
          </cell>
          <cell r="AC957" t="str">
            <v>Водопровод и канализация (Ливневая канализация)</v>
          </cell>
        </row>
        <row r="958">
          <cell r="A958">
            <v>2009</v>
          </cell>
          <cell r="O958">
            <v>6404.93</v>
          </cell>
          <cell r="AC958" t="str">
            <v>Водопровод и канализация (Ливневая канализация)</v>
          </cell>
        </row>
        <row r="959">
          <cell r="A959">
            <v>2009</v>
          </cell>
          <cell r="O959">
            <v>8483.5300000000007</v>
          </cell>
          <cell r="AC959" t="str">
            <v>Общестроительные работы (кровля)</v>
          </cell>
        </row>
        <row r="960">
          <cell r="A960">
            <v>2009</v>
          </cell>
          <cell r="O960">
            <v>19280.2</v>
          </cell>
          <cell r="AC960" t="str">
            <v>Общестроительные работы (кровля)</v>
          </cell>
        </row>
        <row r="961">
          <cell r="A961">
            <v>2009</v>
          </cell>
          <cell r="O961">
            <v>38961</v>
          </cell>
          <cell r="AC961" t="str">
            <v>Общестроительные работы (кровля)</v>
          </cell>
        </row>
        <row r="962">
          <cell r="A962">
            <v>2009</v>
          </cell>
          <cell r="O962">
            <v>14818.27</v>
          </cell>
          <cell r="AC962" t="str">
            <v>Общестроительные работы (кровля)</v>
          </cell>
        </row>
        <row r="963">
          <cell r="A963">
            <v>2009</v>
          </cell>
          <cell r="O963">
            <v>68858.100000000006</v>
          </cell>
          <cell r="AC963" t="str">
            <v>Общестроительные работы (кровля)</v>
          </cell>
        </row>
        <row r="964">
          <cell r="A964">
            <v>2009</v>
          </cell>
          <cell r="O964">
            <v>32115.57</v>
          </cell>
          <cell r="AC964" t="str">
            <v>Общестроительные работы (кровля)</v>
          </cell>
        </row>
        <row r="965">
          <cell r="A965">
            <v>2009</v>
          </cell>
          <cell r="O965">
            <v>2929.97</v>
          </cell>
          <cell r="AC965" t="str">
            <v>Общестроительные работы (кровля)</v>
          </cell>
        </row>
        <row r="966">
          <cell r="A966">
            <v>2009</v>
          </cell>
          <cell r="O966">
            <v>15711.9</v>
          </cell>
          <cell r="AC966" t="str">
            <v>Общестроительные работы (кровля)</v>
          </cell>
        </row>
        <row r="967">
          <cell r="A967">
            <v>2009</v>
          </cell>
          <cell r="O967">
            <v>15172.91</v>
          </cell>
          <cell r="AC967" t="str">
            <v>Общестроительные работы (кровля)</v>
          </cell>
        </row>
        <row r="968">
          <cell r="A968">
            <v>2009</v>
          </cell>
          <cell r="O968">
            <v>6037.39</v>
          </cell>
          <cell r="AC968" t="str">
            <v>Общестроительные работы (кровля)</v>
          </cell>
        </row>
        <row r="969">
          <cell r="A969">
            <v>2009</v>
          </cell>
          <cell r="O969">
            <v>11395.26</v>
          </cell>
          <cell r="AC969" t="str">
            <v>Общестроительные работы (кровля)</v>
          </cell>
        </row>
        <row r="970">
          <cell r="A970">
            <v>2009</v>
          </cell>
          <cell r="O970">
            <v>13095.86</v>
          </cell>
          <cell r="AC970" t="str">
            <v>Общестроительные работы (кровля)</v>
          </cell>
        </row>
        <row r="971">
          <cell r="A971">
            <v>2009</v>
          </cell>
          <cell r="O971">
            <v>14758.38</v>
          </cell>
          <cell r="AC971" t="str">
            <v>Общестроительные работы (кровля)</v>
          </cell>
        </row>
        <row r="972">
          <cell r="A972">
            <v>2009</v>
          </cell>
          <cell r="O972">
            <v>4063.65</v>
          </cell>
          <cell r="AC972" t="str">
            <v>Общестроительные работы (кровля)</v>
          </cell>
        </row>
        <row r="973">
          <cell r="A973">
            <v>2009</v>
          </cell>
          <cell r="O973">
            <v>4658.8599999999997</v>
          </cell>
          <cell r="AC973" t="str">
            <v>Общестроительные работы (кровля)</v>
          </cell>
        </row>
        <row r="974">
          <cell r="A974">
            <v>2009</v>
          </cell>
        </row>
        <row r="975">
          <cell r="A975">
            <v>2009</v>
          </cell>
          <cell r="O975">
            <v>80584.19</v>
          </cell>
          <cell r="AC975" t="str">
            <v>Общестроительные работы (внутренняя отделка)</v>
          </cell>
        </row>
        <row r="976">
          <cell r="A976">
            <v>2009</v>
          </cell>
          <cell r="O976">
            <v>65967.539999999994</v>
          </cell>
          <cell r="AC976" t="str">
            <v>Общестроительные работы (внутренняя отделка)</v>
          </cell>
        </row>
        <row r="977">
          <cell r="A977">
            <v>2009</v>
          </cell>
        </row>
        <row r="978">
          <cell r="A978">
            <v>2009</v>
          </cell>
          <cell r="O978">
            <v>31504.95</v>
          </cell>
          <cell r="AC978" t="str">
            <v>Общестроительные работы (полы)</v>
          </cell>
        </row>
        <row r="979">
          <cell r="A979">
            <v>2009</v>
          </cell>
          <cell r="O979">
            <v>31504.95</v>
          </cell>
          <cell r="AC979" t="str">
            <v>Общестроительные работы (полы)</v>
          </cell>
        </row>
        <row r="980">
          <cell r="A980">
            <v>2009</v>
          </cell>
        </row>
        <row r="981">
          <cell r="A981">
            <v>2009</v>
          </cell>
          <cell r="O981">
            <v>100777.89</v>
          </cell>
          <cell r="AC981" t="str">
            <v>Общестроительные работы (внутренняя отделка)</v>
          </cell>
        </row>
        <row r="982">
          <cell r="A982">
            <v>2009</v>
          </cell>
          <cell r="O982">
            <v>1043618</v>
          </cell>
          <cell r="AC982" t="str">
            <v>Общестроительные работы (внутренняя отделка)</v>
          </cell>
        </row>
        <row r="983">
          <cell r="A983">
            <v>2009</v>
          </cell>
        </row>
        <row r="984">
          <cell r="A984">
            <v>2009</v>
          </cell>
          <cell r="O984">
            <v>9070.4500000000007</v>
          </cell>
          <cell r="AC984" t="str">
            <v>Общестроительные работы (внутренняя отделка)</v>
          </cell>
        </row>
        <row r="985">
          <cell r="A985">
            <v>2009</v>
          </cell>
          <cell r="O985">
            <v>20763.080000000002</v>
          </cell>
          <cell r="AC985" t="str">
            <v>Общестроительные работы (внутренняя отделка)</v>
          </cell>
        </row>
        <row r="986">
          <cell r="A986">
            <v>2009</v>
          </cell>
        </row>
        <row r="987">
          <cell r="A987">
            <v>2009</v>
          </cell>
          <cell r="O987">
            <v>42759.12</v>
          </cell>
          <cell r="AC987" t="str">
            <v>Общестроительные работы (перекрытия)</v>
          </cell>
        </row>
        <row r="988">
          <cell r="A988">
            <v>2009</v>
          </cell>
          <cell r="O988">
            <v>82123.88</v>
          </cell>
          <cell r="AC988" t="str">
            <v>Общестроительные работы (перекрытия)</v>
          </cell>
        </row>
        <row r="989">
          <cell r="A989">
            <v>2009</v>
          </cell>
          <cell r="O989">
            <v>17285.68</v>
          </cell>
          <cell r="AC989" t="str">
            <v>Общестроительные работы (перекрытия)</v>
          </cell>
        </row>
        <row r="990">
          <cell r="A990">
            <v>2009</v>
          </cell>
          <cell r="O990">
            <v>1500.2</v>
          </cell>
          <cell r="AC990" t="str">
            <v>Общестроительные работы (перекрытия)</v>
          </cell>
        </row>
        <row r="991">
          <cell r="A991">
            <v>2009</v>
          </cell>
          <cell r="O991">
            <v>228317.18</v>
          </cell>
          <cell r="AC991" t="str">
            <v>Общестроительные работы (перекрытия)</v>
          </cell>
        </row>
        <row r="992">
          <cell r="A992">
            <v>2009</v>
          </cell>
          <cell r="O992">
            <v>23419.53</v>
          </cell>
          <cell r="AC992" t="str">
            <v>Общестроительные работы (перекрытия)</v>
          </cell>
        </row>
        <row r="993">
          <cell r="A993">
            <v>2009</v>
          </cell>
          <cell r="O993">
            <v>25608.36</v>
          </cell>
          <cell r="AC993" t="str">
            <v>Общестроительные работы (перекрытия)</v>
          </cell>
        </row>
        <row r="994">
          <cell r="A994">
            <v>2009</v>
          </cell>
          <cell r="O994">
            <v>148483.16</v>
          </cell>
          <cell r="AC994" t="str">
            <v>Общестроительные работы (перекрытия)</v>
          </cell>
        </row>
        <row r="995">
          <cell r="A995">
            <v>2009</v>
          </cell>
          <cell r="O995">
            <v>21930.95</v>
          </cell>
          <cell r="AC995" t="str">
            <v>Общестроительные работы (перекрытия)</v>
          </cell>
        </row>
        <row r="996">
          <cell r="A996">
            <v>2009</v>
          </cell>
        </row>
        <row r="997">
          <cell r="A997">
            <v>2009</v>
          </cell>
          <cell r="O997">
            <v>27740.560000000001</v>
          </cell>
          <cell r="AC997" t="str">
            <v>Общестроительные работы (устройство котлована)</v>
          </cell>
        </row>
        <row r="998">
          <cell r="A998">
            <v>2009</v>
          </cell>
          <cell r="O998">
            <v>7011.18</v>
          </cell>
          <cell r="AC998" t="str">
            <v>Вывоз мусора</v>
          </cell>
        </row>
        <row r="999">
          <cell r="A999">
            <v>2009</v>
          </cell>
          <cell r="O999">
            <v>1765.42</v>
          </cell>
          <cell r="AC999" t="str">
            <v>Общестроительные работы (фундаменты)</v>
          </cell>
        </row>
        <row r="1000">
          <cell r="A1000">
            <v>2009</v>
          </cell>
          <cell r="O1000">
            <v>84264.67</v>
          </cell>
          <cell r="AC1000" t="str">
            <v>Общестроительные работы (фундаменты)</v>
          </cell>
        </row>
        <row r="1001">
          <cell r="A1001">
            <v>2009</v>
          </cell>
          <cell r="O1001">
            <v>194417.49</v>
          </cell>
          <cell r="AC1001" t="str">
            <v>Общестроительные работы (фундаменты)</v>
          </cell>
        </row>
        <row r="1002">
          <cell r="A1002">
            <v>2009</v>
          </cell>
          <cell r="O1002">
            <v>148847.82999999999</v>
          </cell>
          <cell r="AC1002" t="str">
            <v>Общестроительные работы (фундаменты)</v>
          </cell>
        </row>
        <row r="1003">
          <cell r="A1003">
            <v>2009</v>
          </cell>
          <cell r="O1003">
            <v>41611.94</v>
          </cell>
          <cell r="AC1003" t="str">
            <v>Общестроительные работы (фундаменты)</v>
          </cell>
        </row>
        <row r="1004">
          <cell r="A1004">
            <v>2009</v>
          </cell>
          <cell r="O1004">
            <v>253914.72</v>
          </cell>
          <cell r="AC1004" t="str">
            <v>Общестроительные работы (внешняя отделка-фасады)</v>
          </cell>
        </row>
        <row r="1005">
          <cell r="A1005">
            <v>2009</v>
          </cell>
          <cell r="O1005">
            <v>44912.1</v>
          </cell>
          <cell r="AC1005" t="str">
            <v>Общестроительные работы (фундаменты)</v>
          </cell>
        </row>
        <row r="1006">
          <cell r="A1006">
            <v>2009</v>
          </cell>
          <cell r="O1006">
            <v>18712.62</v>
          </cell>
          <cell r="AC1006" t="str">
            <v>Общестроительные работы (фундаменты)</v>
          </cell>
        </row>
        <row r="1007">
          <cell r="A1007">
            <v>2009</v>
          </cell>
          <cell r="O1007">
            <v>446393.75</v>
          </cell>
          <cell r="AC1007" t="str">
            <v>Общестроительные работы (фундаменты)</v>
          </cell>
        </row>
        <row r="1008">
          <cell r="A1008">
            <v>2009</v>
          </cell>
          <cell r="O1008">
            <v>998997.19</v>
          </cell>
          <cell r="AC1008" t="str">
            <v>Общестроительные работы (фундаменты)</v>
          </cell>
        </row>
        <row r="1009">
          <cell r="A1009">
            <v>2009</v>
          </cell>
          <cell r="O1009">
            <v>128518.96</v>
          </cell>
          <cell r="AC1009" t="str">
            <v>Общестроительные работы (фундаменты)</v>
          </cell>
        </row>
        <row r="1010">
          <cell r="A1010">
            <v>2009</v>
          </cell>
          <cell r="O1010">
            <v>5680.1</v>
          </cell>
          <cell r="AC1010" t="str">
            <v>Общестроительные работы (фундаменты)</v>
          </cell>
        </row>
        <row r="1011">
          <cell r="A1011">
            <v>2009</v>
          </cell>
          <cell r="O1011">
            <v>13681.94</v>
          </cell>
          <cell r="AC1011" t="str">
            <v>Общестроительные работы (фундаменты)</v>
          </cell>
        </row>
        <row r="1012">
          <cell r="A1012">
            <v>2009</v>
          </cell>
          <cell r="O1012">
            <v>62249.51</v>
          </cell>
          <cell r="AC1012" t="str">
            <v>Общестроительные работы (фундаменты)</v>
          </cell>
        </row>
        <row r="1013">
          <cell r="A1013">
            <v>2009</v>
          </cell>
          <cell r="O1013">
            <v>7036.64</v>
          </cell>
          <cell r="AC1013" t="str">
            <v>Общестроительные работы (фундаменты)</v>
          </cell>
        </row>
        <row r="1014">
          <cell r="A1014">
            <v>2009</v>
          </cell>
          <cell r="O1014">
            <v>753673.22</v>
          </cell>
          <cell r="AC1014" t="str">
            <v>Общестроительные работы (фундаменты)</v>
          </cell>
        </row>
        <row r="1015">
          <cell r="A1015">
            <v>2009</v>
          </cell>
          <cell r="O1015">
            <v>32803.56</v>
          </cell>
          <cell r="AC1015" t="str">
            <v>Общестроительные работы (фундаменты)</v>
          </cell>
        </row>
        <row r="1016">
          <cell r="A1016">
            <v>2009</v>
          </cell>
          <cell r="O1016">
            <v>105072.06</v>
          </cell>
          <cell r="AC1016" t="str">
            <v>Общестроительные работы (фундаменты)</v>
          </cell>
        </row>
        <row r="1017">
          <cell r="A1017">
            <v>2009</v>
          </cell>
        </row>
        <row r="1018">
          <cell r="A1018">
            <v>2009</v>
          </cell>
          <cell r="O1018">
            <v>1603.45</v>
          </cell>
          <cell r="AC1018" t="str">
            <v>Общестроительные работы (стены и колонны)</v>
          </cell>
        </row>
        <row r="1019">
          <cell r="A1019">
            <v>2009</v>
          </cell>
          <cell r="O1019">
            <v>1288.1099999999999</v>
          </cell>
          <cell r="AC1019" t="str">
            <v>Общестроительные работы (колонны)</v>
          </cell>
        </row>
        <row r="1020">
          <cell r="A1020">
            <v>2009</v>
          </cell>
          <cell r="O1020">
            <v>4744.79</v>
          </cell>
          <cell r="AC1020" t="str">
            <v>Общестроительные работы (стены и колонны)</v>
          </cell>
        </row>
        <row r="1021">
          <cell r="A1021">
            <v>2009</v>
          </cell>
          <cell r="O1021">
            <v>16129.74</v>
          </cell>
          <cell r="AC1021" t="str">
            <v>Общестроительные работы (стены и колонны)</v>
          </cell>
        </row>
        <row r="1022">
          <cell r="A1022">
            <v>2009</v>
          </cell>
          <cell r="O1022">
            <v>6519.82</v>
          </cell>
          <cell r="AC1022" t="str">
            <v>Общестроительные работы (стены и колонны)</v>
          </cell>
        </row>
        <row r="1023">
          <cell r="A1023">
            <v>2009</v>
          </cell>
          <cell r="O1023">
            <v>3158.69</v>
          </cell>
          <cell r="AC1023" t="str">
            <v>Общестроительные работы (стены и колонны)</v>
          </cell>
        </row>
        <row r="1024">
          <cell r="A1024">
            <v>2009</v>
          </cell>
          <cell r="O1024">
            <v>7001.22</v>
          </cell>
          <cell r="AC1024" t="str">
            <v>Общестроительные работы (стены и колонны)</v>
          </cell>
        </row>
        <row r="1025">
          <cell r="A1025">
            <v>2009</v>
          </cell>
          <cell r="O1025">
            <v>801.88</v>
          </cell>
          <cell r="AC1025" t="str">
            <v>Общестроительные работы (стены и колонны)</v>
          </cell>
        </row>
        <row r="1026">
          <cell r="A1026">
            <v>2009</v>
          </cell>
          <cell r="O1026">
            <v>159.88</v>
          </cell>
          <cell r="AC1026" t="str">
            <v>Общестроительные работы (стены и колонны)</v>
          </cell>
        </row>
        <row r="1027">
          <cell r="A1027">
            <v>2009</v>
          </cell>
          <cell r="O1027">
            <v>2279.66</v>
          </cell>
          <cell r="AC1027" t="str">
            <v>Общестроительные работы (стены и колонны)</v>
          </cell>
        </row>
        <row r="1028">
          <cell r="A1028">
            <v>2009</v>
          </cell>
          <cell r="O1028">
            <v>362.91</v>
          </cell>
          <cell r="AC1028" t="str">
            <v>Общестроительные работы (стены и колонны)</v>
          </cell>
        </row>
        <row r="1029">
          <cell r="A1029">
            <v>2009</v>
          </cell>
          <cell r="O1029">
            <v>1452.84</v>
          </cell>
          <cell r="AC1029" t="str">
            <v>Общестроительные работы (стены и колонны)</v>
          </cell>
        </row>
        <row r="1030">
          <cell r="A1030">
            <v>2009</v>
          </cell>
          <cell r="O1030">
            <v>2381.0700000000002</v>
          </cell>
          <cell r="AC1030" t="str">
            <v>Общестроительные работы (стены и колонны)</v>
          </cell>
        </row>
        <row r="1031">
          <cell r="A1031">
            <v>2009</v>
          </cell>
        </row>
        <row r="1032">
          <cell r="A1032">
            <v>2009</v>
          </cell>
          <cell r="O1032">
            <v>42007.51</v>
          </cell>
          <cell r="AC1032" t="str">
            <v>Общестроительные работы (стены и колонны)</v>
          </cell>
        </row>
        <row r="1033">
          <cell r="A1033">
            <v>2009</v>
          </cell>
          <cell r="O1033">
            <v>4831.32</v>
          </cell>
          <cell r="AC1033" t="str">
            <v>Общестроительные работы (стены и колонны)</v>
          </cell>
        </row>
        <row r="1034">
          <cell r="A1034">
            <v>2009</v>
          </cell>
          <cell r="O1034">
            <v>963.32</v>
          </cell>
          <cell r="AC1034" t="str">
            <v>Общестроительные работы (стены и колонны)</v>
          </cell>
        </row>
        <row r="1035">
          <cell r="A1035">
            <v>2009</v>
          </cell>
          <cell r="O1035">
            <v>13712.78</v>
          </cell>
          <cell r="AC1035" t="str">
            <v>Общестроительные работы (стены и колонны)</v>
          </cell>
        </row>
        <row r="1036">
          <cell r="A1036">
            <v>2009</v>
          </cell>
          <cell r="O1036">
            <v>2182.9499999999998</v>
          </cell>
          <cell r="AC1036" t="str">
            <v>Общестроительные работы (стены и колонны)</v>
          </cell>
        </row>
        <row r="1037">
          <cell r="A1037">
            <v>2009</v>
          </cell>
          <cell r="O1037">
            <v>8712.52</v>
          </cell>
          <cell r="AC1037" t="str">
            <v>Общестроительные работы (стены и колонны)</v>
          </cell>
        </row>
        <row r="1038">
          <cell r="A1038">
            <v>2009</v>
          </cell>
          <cell r="O1038">
            <v>14286.44</v>
          </cell>
          <cell r="AC1038" t="str">
            <v>Общестроительные работы (стены и колонны)</v>
          </cell>
        </row>
        <row r="1039">
          <cell r="A1039">
            <v>2009</v>
          </cell>
        </row>
        <row r="1040">
          <cell r="A1040">
            <v>2009</v>
          </cell>
          <cell r="O1040">
            <v>181880.95</v>
          </cell>
          <cell r="AC1040" t="str">
            <v>Общестроительные работы (стены и колонны)</v>
          </cell>
        </row>
        <row r="1041">
          <cell r="A1041">
            <v>2009</v>
          </cell>
          <cell r="O1041">
            <v>66785.67</v>
          </cell>
          <cell r="AC1041" t="str">
            <v>Общестроительные работы (стены и колонны)</v>
          </cell>
        </row>
        <row r="1042">
          <cell r="A1042">
            <v>2009</v>
          </cell>
          <cell r="O1042">
            <v>19600.439999999999</v>
          </cell>
          <cell r="AC1042" t="str">
            <v>Общестроительные работы (стены и колонны)</v>
          </cell>
        </row>
        <row r="1043">
          <cell r="A1043">
            <v>2009</v>
          </cell>
          <cell r="O1043">
            <v>26799.26</v>
          </cell>
          <cell r="AC1043" t="str">
            <v>Общестроительные работы (стены и колонны)</v>
          </cell>
        </row>
        <row r="1044">
          <cell r="A1044">
            <v>2009</v>
          </cell>
          <cell r="O1044">
            <v>5735.96</v>
          </cell>
          <cell r="AC1044" t="str">
            <v>Общестроительные работы (стены и колонны)</v>
          </cell>
        </row>
        <row r="1045">
          <cell r="A1045">
            <v>2009</v>
          </cell>
          <cell r="O1045">
            <v>147447.79999999999</v>
          </cell>
          <cell r="AC1045" t="str">
            <v>Общестроительные работы (стены и колонны)</v>
          </cell>
        </row>
        <row r="1046">
          <cell r="A1046">
            <v>2009</v>
          </cell>
          <cell r="O1046">
            <v>12796.93</v>
          </cell>
          <cell r="AC1046" t="str">
            <v>Общестроительные работы (стены и колонны)</v>
          </cell>
        </row>
        <row r="1047">
          <cell r="A1047">
            <v>2009</v>
          </cell>
          <cell r="O1047">
            <v>55744.17</v>
          </cell>
          <cell r="AC1047" t="str">
            <v>Общестроительные работы (стены и колонны)</v>
          </cell>
        </row>
        <row r="1048">
          <cell r="A1048">
            <v>2009</v>
          </cell>
          <cell r="O1048">
            <v>176332.2</v>
          </cell>
          <cell r="AC1048" t="str">
            <v>Общестроительные работы (стены и колонны)</v>
          </cell>
        </row>
        <row r="1049">
          <cell r="A1049">
            <v>2009</v>
          </cell>
          <cell r="O1049">
            <v>73188.75</v>
          </cell>
          <cell r="AC1049" t="str">
            <v>Общестроительные работы (стены и колонны)</v>
          </cell>
        </row>
        <row r="1050">
          <cell r="A1050">
            <v>2009</v>
          </cell>
        </row>
        <row r="1051">
          <cell r="A1051">
            <v>2009</v>
          </cell>
          <cell r="O1051">
            <v>193111.67999999999</v>
          </cell>
          <cell r="AC1051" t="str">
            <v>Общестроительные работы (перекрытия)</v>
          </cell>
        </row>
        <row r="1052">
          <cell r="A1052">
            <v>2009</v>
          </cell>
          <cell r="O1052">
            <v>326909.15999999997</v>
          </cell>
          <cell r="AC1052" t="str">
            <v>Общестроительные работы (перекрытия)</v>
          </cell>
        </row>
        <row r="1053">
          <cell r="A1053">
            <v>2009</v>
          </cell>
          <cell r="O1053">
            <v>957128.08</v>
          </cell>
          <cell r="AC1053" t="str">
            <v>Общестроительные работы (перекрытия)</v>
          </cell>
        </row>
        <row r="1054">
          <cell r="A1054">
            <v>2009</v>
          </cell>
          <cell r="O1054">
            <v>98176.95</v>
          </cell>
          <cell r="AC1054" t="str">
            <v>Общестроительные работы (перекрытия)</v>
          </cell>
        </row>
        <row r="1055">
          <cell r="A1055">
            <v>2009</v>
          </cell>
          <cell r="O1055">
            <v>109851.67</v>
          </cell>
          <cell r="AC1055" t="str">
            <v>Общестроительные работы (перекрытия)</v>
          </cell>
        </row>
        <row r="1056">
          <cell r="A1056">
            <v>2009</v>
          </cell>
          <cell r="O1056">
            <v>626706.18999999994</v>
          </cell>
          <cell r="AC1056" t="str">
            <v>Общестроительные работы (перекрытия)</v>
          </cell>
        </row>
        <row r="1057">
          <cell r="A1057">
            <v>2009</v>
          </cell>
          <cell r="O1057">
            <v>99045.63</v>
          </cell>
          <cell r="AC1057" t="str">
            <v>Общестроительные работы (перекрытия)</v>
          </cell>
        </row>
        <row r="1058">
          <cell r="A1058">
            <v>2009</v>
          </cell>
        </row>
        <row r="1059">
          <cell r="A1059">
            <v>2009</v>
          </cell>
          <cell r="O1059">
            <v>56575.6</v>
          </cell>
          <cell r="AC1059" t="str">
            <v>Общестроительные работы (перекрытия)</v>
          </cell>
        </row>
        <row r="1060">
          <cell r="A1060">
            <v>2009</v>
          </cell>
          <cell r="O1060">
            <v>63398.61</v>
          </cell>
          <cell r="AC1060" t="str">
            <v>Общестроительные работы (перекрытия)</v>
          </cell>
        </row>
        <row r="1061">
          <cell r="A1061">
            <v>2009</v>
          </cell>
          <cell r="O1061">
            <v>22933.87</v>
          </cell>
          <cell r="AC1061" t="str">
            <v>Общестроительные работы (перекрытия)</v>
          </cell>
        </row>
        <row r="1062">
          <cell r="A1062">
            <v>2009</v>
          </cell>
          <cell r="O1062">
            <v>2123.98</v>
          </cell>
          <cell r="AC1062" t="str">
            <v>Общестроительные работы (перекрытия)</v>
          </cell>
        </row>
        <row r="1063">
          <cell r="A1063">
            <v>2009</v>
          </cell>
          <cell r="O1063">
            <v>241883.68</v>
          </cell>
          <cell r="AC1063" t="str">
            <v>Общестроительные работы (перекрытия)</v>
          </cell>
        </row>
        <row r="1064">
          <cell r="A1064">
            <v>2009</v>
          </cell>
          <cell r="O1064">
            <v>20992.97</v>
          </cell>
          <cell r="AC1064" t="str">
            <v>Общестроительные работы (перекрытия)</v>
          </cell>
        </row>
        <row r="1065">
          <cell r="A1065">
            <v>2009</v>
          </cell>
          <cell r="O1065">
            <v>33883.03</v>
          </cell>
          <cell r="AC1065" t="str">
            <v>Общестроительные работы (перекрытия)</v>
          </cell>
        </row>
        <row r="1066">
          <cell r="A1066">
            <v>2009</v>
          </cell>
          <cell r="O1066">
            <v>196488.86</v>
          </cell>
          <cell r="AC1066" t="str">
            <v>Общестроительные работы (перекрытия)</v>
          </cell>
        </row>
        <row r="1067">
          <cell r="A1067">
            <v>2009</v>
          </cell>
          <cell r="O1067">
            <v>29017.279999999999</v>
          </cell>
          <cell r="AC1067" t="str">
            <v>Общестроительные работы (перекрытия)</v>
          </cell>
        </row>
        <row r="1068">
          <cell r="A1068">
            <v>2009</v>
          </cell>
          <cell r="O1068">
            <v>56575.6</v>
          </cell>
          <cell r="AC1068" t="str">
            <v>Общестроительные работы (перекрытия)</v>
          </cell>
        </row>
        <row r="1069">
          <cell r="A1069">
            <v>2009</v>
          </cell>
          <cell r="O1069">
            <v>63398.61</v>
          </cell>
          <cell r="AC1069" t="str">
            <v>Общестроительные работы (перекрытия)</v>
          </cell>
        </row>
        <row r="1070">
          <cell r="A1070">
            <v>2009</v>
          </cell>
          <cell r="O1070">
            <v>22933.87</v>
          </cell>
          <cell r="AC1070" t="str">
            <v>Общестроительные работы (перекрытия)</v>
          </cell>
        </row>
        <row r="1071">
          <cell r="A1071">
            <v>2009</v>
          </cell>
          <cell r="O1071">
            <v>2123.98</v>
          </cell>
          <cell r="AC1071" t="str">
            <v>Общестроительные работы (перекрытия)</v>
          </cell>
        </row>
        <row r="1072">
          <cell r="A1072">
            <v>2009</v>
          </cell>
          <cell r="O1072">
            <v>241883.68</v>
          </cell>
          <cell r="AC1072" t="str">
            <v>Общестроительные работы (перекрытия)</v>
          </cell>
        </row>
        <row r="1073">
          <cell r="A1073">
            <v>2009</v>
          </cell>
          <cell r="O1073">
            <v>20992.97</v>
          </cell>
          <cell r="AC1073" t="str">
            <v>Общестроительные работы (перекрытия)</v>
          </cell>
        </row>
        <row r="1074">
          <cell r="A1074">
            <v>2009</v>
          </cell>
          <cell r="O1074">
            <v>33883.03</v>
          </cell>
          <cell r="AC1074" t="str">
            <v>Общестроительные работы (перекрытия)</v>
          </cell>
        </row>
        <row r="1075">
          <cell r="A1075">
            <v>2009</v>
          </cell>
          <cell r="O1075">
            <v>196488.86</v>
          </cell>
          <cell r="AC1075" t="str">
            <v>Общестроительные работы (перекрытия)</v>
          </cell>
        </row>
        <row r="1076">
          <cell r="A1076">
            <v>2009</v>
          </cell>
          <cell r="O1076">
            <v>29017.279999999999</v>
          </cell>
          <cell r="AC1076" t="str">
            <v>Общестроительные работы (перекрытия)</v>
          </cell>
        </row>
        <row r="1077">
          <cell r="A1077">
            <v>2009</v>
          </cell>
          <cell r="O1077">
            <v>56575.6</v>
          </cell>
          <cell r="AC1077" t="str">
            <v>Общестроительные работы (перекрытия)</v>
          </cell>
        </row>
        <row r="1078">
          <cell r="A1078">
            <v>2009</v>
          </cell>
          <cell r="O1078">
            <v>63398.61</v>
          </cell>
          <cell r="AC1078" t="str">
            <v>Общестроительные работы (перекрытия)</v>
          </cell>
        </row>
        <row r="1079">
          <cell r="A1079">
            <v>2009</v>
          </cell>
          <cell r="O1079">
            <v>22933.87</v>
          </cell>
          <cell r="AC1079" t="str">
            <v>Общестроительные работы (перекрытия)</v>
          </cell>
        </row>
        <row r="1080">
          <cell r="A1080">
            <v>2009</v>
          </cell>
          <cell r="O1080">
            <v>2123.98</v>
          </cell>
          <cell r="AC1080" t="str">
            <v>Общестроительные работы (перекрытия)</v>
          </cell>
        </row>
        <row r="1081">
          <cell r="A1081">
            <v>2009</v>
          </cell>
          <cell r="O1081">
            <v>241883.68</v>
          </cell>
          <cell r="AC1081" t="str">
            <v>Общестроительные работы (перекрытия)</v>
          </cell>
        </row>
        <row r="1082">
          <cell r="A1082">
            <v>2009</v>
          </cell>
          <cell r="O1082">
            <v>20992.97</v>
          </cell>
          <cell r="AC1082" t="str">
            <v>Общестроительные работы (перекрытия)</v>
          </cell>
        </row>
        <row r="1083">
          <cell r="A1083">
            <v>2009</v>
          </cell>
          <cell r="O1083">
            <v>33883.03</v>
          </cell>
          <cell r="AC1083" t="str">
            <v>Общестроительные работы (перекрытия)</v>
          </cell>
        </row>
        <row r="1084">
          <cell r="A1084">
            <v>2009</v>
          </cell>
          <cell r="O1084">
            <v>196488.86</v>
          </cell>
          <cell r="AC1084" t="str">
            <v>Общестроительные работы (перекрытия)</v>
          </cell>
        </row>
        <row r="1085">
          <cell r="A1085">
            <v>2009</v>
          </cell>
          <cell r="O1085">
            <v>29017.279999999999</v>
          </cell>
          <cell r="AC1085" t="str">
            <v>Общестроительные работы (перекрытия)</v>
          </cell>
        </row>
        <row r="1086">
          <cell r="A1086">
            <v>2009</v>
          </cell>
        </row>
        <row r="1087">
          <cell r="A1087">
            <v>2009</v>
          </cell>
          <cell r="O1087">
            <v>340835.53</v>
          </cell>
          <cell r="AC1087" t="str">
            <v>Общестроительные работя (фундаметы)</v>
          </cell>
        </row>
        <row r="1088">
          <cell r="A1088">
            <v>2009</v>
          </cell>
          <cell r="O1088">
            <v>64241.35</v>
          </cell>
          <cell r="AC1088" t="str">
            <v>Общестроительные работя (фундаметы)</v>
          </cell>
        </row>
        <row r="1089">
          <cell r="A1089">
            <v>2009</v>
          </cell>
          <cell r="O1089">
            <v>17308.73</v>
          </cell>
          <cell r="AC1089" t="str">
            <v>Общестроительные работя (фундаметы)</v>
          </cell>
        </row>
        <row r="1090">
          <cell r="A1090">
            <v>2009</v>
          </cell>
          <cell r="O1090">
            <v>41859.519999999997</v>
          </cell>
          <cell r="AC1090" t="str">
            <v>Общестроительные работя (фундаметы)</v>
          </cell>
        </row>
        <row r="1091">
          <cell r="A1091">
            <v>2009</v>
          </cell>
          <cell r="O1091">
            <v>7070.13</v>
          </cell>
          <cell r="AC1091" t="str">
            <v>Общестроительные работя (фундаметы)</v>
          </cell>
        </row>
        <row r="1092">
          <cell r="A1092">
            <v>2009</v>
          </cell>
          <cell r="O1092">
            <v>77089.42</v>
          </cell>
          <cell r="AC1092" t="str">
            <v>Общестроительные работя (фундаметы)</v>
          </cell>
        </row>
        <row r="1093">
          <cell r="A1093">
            <v>2009</v>
          </cell>
          <cell r="O1093">
            <v>20770.39</v>
          </cell>
          <cell r="AC1093" t="str">
            <v>Общестроительные работя (фундаметы)</v>
          </cell>
        </row>
        <row r="1094">
          <cell r="A1094">
            <v>2009</v>
          </cell>
          <cell r="O1094">
            <v>50231.42</v>
          </cell>
          <cell r="AC1094" t="str">
            <v>Общестроительные работя (фундаметы)</v>
          </cell>
        </row>
        <row r="1095">
          <cell r="A1095">
            <v>2009</v>
          </cell>
          <cell r="O1095">
            <v>8483.92</v>
          </cell>
          <cell r="AC1095" t="str">
            <v>Общестроительные работя (фундаметы)</v>
          </cell>
        </row>
        <row r="1096">
          <cell r="A1096">
            <v>2009</v>
          </cell>
          <cell r="O1096">
            <v>10467.84</v>
          </cell>
          <cell r="AC1096" t="str">
            <v>Общестроительные работя (фундаметы)</v>
          </cell>
        </row>
        <row r="1097">
          <cell r="A1097">
            <v>2009</v>
          </cell>
          <cell r="O1097">
            <v>3326.65</v>
          </cell>
          <cell r="AC1097" t="str">
            <v>Общестроительные работя (фундаметы)</v>
          </cell>
        </row>
        <row r="1098">
          <cell r="A1098">
            <v>2009</v>
          </cell>
          <cell r="O1098">
            <v>15144.09</v>
          </cell>
          <cell r="AC1098" t="str">
            <v>Общестроительные работя (фундаметы)</v>
          </cell>
        </row>
        <row r="1099">
          <cell r="A1099">
            <v>2009</v>
          </cell>
          <cell r="O1099">
            <v>53864.54</v>
          </cell>
          <cell r="AC1099" t="str">
            <v>Общестроительные работя (фундаметы)</v>
          </cell>
        </row>
        <row r="1100">
          <cell r="A1100">
            <v>2009</v>
          </cell>
          <cell r="O1100">
            <v>8762.26</v>
          </cell>
          <cell r="AC1100" t="str">
            <v>Общестроительные работя (фундаметы)</v>
          </cell>
        </row>
        <row r="1101">
          <cell r="A1101">
            <v>2009</v>
          </cell>
          <cell r="O1101">
            <v>1423.89</v>
          </cell>
          <cell r="AC1101" t="str">
            <v>Общестроительные работя (фундаметы)</v>
          </cell>
        </row>
        <row r="1102">
          <cell r="A1102">
            <v>2009</v>
          </cell>
          <cell r="O1102">
            <v>193220.31</v>
          </cell>
          <cell r="AC1102" t="str">
            <v>Общестроительные работя (фундаметы)</v>
          </cell>
        </row>
        <row r="1103">
          <cell r="A1103">
            <v>2009</v>
          </cell>
          <cell r="O1103">
            <v>334427.98</v>
          </cell>
          <cell r="AC1103" t="str">
            <v>Общестроительные работя (фундаметы)</v>
          </cell>
        </row>
        <row r="1104">
          <cell r="A1104">
            <v>2009</v>
          </cell>
        </row>
        <row r="1105">
          <cell r="A1105">
            <v>2009</v>
          </cell>
          <cell r="O1105">
            <v>44282.93</v>
          </cell>
          <cell r="AC1105" t="str">
            <v>Общестроительные работы (фасад)</v>
          </cell>
        </row>
        <row r="1106">
          <cell r="A1106">
            <v>2009</v>
          </cell>
          <cell r="O1106">
            <v>10530.82</v>
          </cell>
          <cell r="AC1106" t="str">
            <v>Общестроительные работы (фасад)</v>
          </cell>
        </row>
        <row r="1107">
          <cell r="A1107">
            <v>2009</v>
          </cell>
          <cell r="O1107">
            <v>25376.720000000001</v>
          </cell>
          <cell r="AC1107" t="str">
            <v>Общестроительные работы (фасад)</v>
          </cell>
        </row>
        <row r="1108">
          <cell r="A1108">
            <v>2009</v>
          </cell>
          <cell r="O1108">
            <v>4298.54</v>
          </cell>
          <cell r="AC1108" t="str">
            <v>Общестроительные работы (фасад)</v>
          </cell>
        </row>
        <row r="1109">
          <cell r="A1109">
            <v>2009</v>
          </cell>
          <cell r="O1109">
            <v>48456.2</v>
          </cell>
          <cell r="AC1109" t="str">
            <v>Общестроительные работы (фасад)</v>
          </cell>
        </row>
        <row r="1110">
          <cell r="A1110">
            <v>2009</v>
          </cell>
          <cell r="O1110">
            <v>97751.29</v>
          </cell>
          <cell r="AC1110" t="str">
            <v>Общестроительные работы (фасад)</v>
          </cell>
        </row>
        <row r="1111">
          <cell r="A1111">
            <v>2009</v>
          </cell>
          <cell r="O1111">
            <v>15812.17</v>
          </cell>
          <cell r="AC1111" t="str">
            <v>Общестроительные работы (фасад)</v>
          </cell>
        </row>
        <row r="1112">
          <cell r="A1112">
            <v>2009</v>
          </cell>
          <cell r="O1112">
            <v>2520.2800000000002</v>
          </cell>
          <cell r="AC1112" t="str">
            <v>Общестроительные работы (фасад)</v>
          </cell>
        </row>
        <row r="1113">
          <cell r="A1113">
            <v>2009</v>
          </cell>
          <cell r="O1113">
            <v>1410.23</v>
          </cell>
          <cell r="AC1113" t="str">
            <v>Общестроительные работы (фасад)</v>
          </cell>
        </row>
        <row r="1114">
          <cell r="A1114">
            <v>2009</v>
          </cell>
          <cell r="O1114">
            <v>32026.34</v>
          </cell>
          <cell r="AC1114" t="str">
            <v>Общестроительные работы (фасад)</v>
          </cell>
        </row>
        <row r="1115">
          <cell r="A1115">
            <v>2009</v>
          </cell>
          <cell r="O1115">
            <v>62584.49</v>
          </cell>
          <cell r="AC1115" t="str">
            <v>Общестроительные работы (фасад)</v>
          </cell>
        </row>
        <row r="1116">
          <cell r="A1116">
            <v>2009</v>
          </cell>
          <cell r="O1116">
            <v>62925.21</v>
          </cell>
          <cell r="AC1116" t="str">
            <v>Общестроительные работы (фасад)</v>
          </cell>
        </row>
        <row r="1117">
          <cell r="A1117">
            <v>2009</v>
          </cell>
          <cell r="O1117">
            <v>126413.98</v>
          </cell>
          <cell r="AC1117" t="str">
            <v>Общестроительные работы (фасад)</v>
          </cell>
        </row>
        <row r="1118">
          <cell r="A1118">
            <v>2009</v>
          </cell>
          <cell r="O1118">
            <v>70308.33</v>
          </cell>
          <cell r="AC1118" t="str">
            <v>Общестроительные работы (фасад)</v>
          </cell>
        </row>
        <row r="1119">
          <cell r="A1119">
            <v>2009</v>
          </cell>
          <cell r="O1119">
            <v>3460.68</v>
          </cell>
          <cell r="AC1119" t="str">
            <v>Общестроительные работы (фасад)</v>
          </cell>
        </row>
        <row r="1120">
          <cell r="A1120">
            <v>2009</v>
          </cell>
          <cell r="O1120">
            <v>63312.54</v>
          </cell>
          <cell r="AC1120" t="str">
            <v>Общестроительные работы (фасад)</v>
          </cell>
        </row>
        <row r="1121">
          <cell r="A1121">
            <v>2009</v>
          </cell>
          <cell r="O1121">
            <v>5289.2</v>
          </cell>
          <cell r="AC1121" t="str">
            <v>Общестроительные работы (фасад)</v>
          </cell>
        </row>
        <row r="1122">
          <cell r="A1122">
            <v>2009</v>
          </cell>
          <cell r="O1122">
            <v>484521.7</v>
          </cell>
          <cell r="AC1122" t="str">
            <v>Общестроительные работы (фасад)</v>
          </cell>
        </row>
        <row r="1123">
          <cell r="A1123">
            <v>2009</v>
          </cell>
          <cell r="O1123">
            <v>398866.21</v>
          </cell>
          <cell r="AC1123" t="str">
            <v>Общестроительные работы (фасад)</v>
          </cell>
        </row>
        <row r="1124">
          <cell r="A1124">
            <v>2009</v>
          </cell>
          <cell r="O1124">
            <v>139458.45000000001</v>
          </cell>
          <cell r="AC1124" t="str">
            <v>Общестроительные работы (фасад)</v>
          </cell>
        </row>
        <row r="1125">
          <cell r="A1125">
            <v>2009</v>
          </cell>
          <cell r="O1125">
            <v>438712.26</v>
          </cell>
          <cell r="AC1125" t="str">
            <v>Общестроительные работы (фасад)</v>
          </cell>
        </row>
        <row r="1126">
          <cell r="A1126">
            <v>2009</v>
          </cell>
          <cell r="O1126">
            <v>60159.55</v>
          </cell>
          <cell r="AC1126" t="str">
            <v>Общестроительные работы (фасад)</v>
          </cell>
        </row>
        <row r="1127">
          <cell r="A1127">
            <v>2009</v>
          </cell>
          <cell r="O1127">
            <v>202169.17</v>
          </cell>
          <cell r="AC1127" t="str">
            <v>Общестроительные работы (фасад)</v>
          </cell>
        </row>
        <row r="1128">
          <cell r="A1128">
            <v>2009</v>
          </cell>
          <cell r="O1128">
            <v>45536.87</v>
          </cell>
          <cell r="AC1128" t="str">
            <v>Общестроительные работы (фасад)</v>
          </cell>
        </row>
        <row r="1129">
          <cell r="A1129">
            <v>2009</v>
          </cell>
          <cell r="O1129">
            <v>102519.41</v>
          </cell>
          <cell r="AC1129" t="str">
            <v>Общестроительные работы (фасад)</v>
          </cell>
        </row>
        <row r="1130">
          <cell r="A1130">
            <v>2009</v>
          </cell>
          <cell r="O1130">
            <v>11484.92</v>
          </cell>
          <cell r="AC1130" t="str">
            <v>Общестроительные работы (фасад)</v>
          </cell>
        </row>
        <row r="1131">
          <cell r="A1131">
            <v>2009</v>
          </cell>
          <cell r="O1131">
            <v>3314.59</v>
          </cell>
          <cell r="AC1131" t="str">
            <v>Общестроительные работы (фасад)</v>
          </cell>
        </row>
        <row r="1132">
          <cell r="A1132">
            <v>2009</v>
          </cell>
          <cell r="O1132">
            <v>6292.19</v>
          </cell>
          <cell r="AC1132" t="str">
            <v>Общестроительные работы (фасад)</v>
          </cell>
        </row>
        <row r="1133">
          <cell r="A1133">
            <v>2009</v>
          </cell>
          <cell r="O1133">
            <v>33588.480000000003</v>
          </cell>
          <cell r="AC1133" t="str">
            <v>Общестроительные работы (фасад)</v>
          </cell>
        </row>
        <row r="1134">
          <cell r="A1134">
            <v>2009</v>
          </cell>
          <cell r="O1134">
            <v>58710.53</v>
          </cell>
          <cell r="AC1134" t="str">
            <v>Общестроительные работы (фасад)</v>
          </cell>
        </row>
        <row r="1135">
          <cell r="A1135">
            <v>2009</v>
          </cell>
          <cell r="O1135">
            <v>59030.06</v>
          </cell>
          <cell r="AC1135" t="str">
            <v>Общестроительные работы (фасад)</v>
          </cell>
        </row>
        <row r="1136">
          <cell r="A1136">
            <v>2009</v>
          </cell>
          <cell r="O1136">
            <v>203707.14</v>
          </cell>
          <cell r="AC1136" t="str">
            <v>Общестроительные работы (фасад)</v>
          </cell>
        </row>
        <row r="1137">
          <cell r="A1137">
            <v>2009</v>
          </cell>
          <cell r="O1137">
            <v>115431.58</v>
          </cell>
          <cell r="AC1137" t="str">
            <v>Общестроительные работы (фасад)</v>
          </cell>
        </row>
        <row r="1138">
          <cell r="A1138">
            <v>2009</v>
          </cell>
          <cell r="O1138">
            <v>3229.97</v>
          </cell>
          <cell r="AC1138" t="str">
            <v>Общестроительные работы (фасад)</v>
          </cell>
        </row>
        <row r="1139">
          <cell r="A1139">
            <v>2009</v>
          </cell>
          <cell r="O1139">
            <v>102023.22</v>
          </cell>
          <cell r="AC1139" t="str">
            <v>Общестроительные работы (фасад)</v>
          </cell>
        </row>
        <row r="1140">
          <cell r="A1140">
            <v>2009</v>
          </cell>
          <cell r="O1140">
            <v>8476.19</v>
          </cell>
          <cell r="AC1140" t="str">
            <v>Общестроительные работы (фасад)</v>
          </cell>
        </row>
        <row r="1141">
          <cell r="A1141">
            <v>2009</v>
          </cell>
          <cell r="O1141">
            <v>463983.21</v>
          </cell>
          <cell r="AC1141" t="str">
            <v>Общестроительные работы (фасад)</v>
          </cell>
        </row>
        <row r="1142">
          <cell r="A1142">
            <v>2009</v>
          </cell>
          <cell r="O1142">
            <v>394599.17</v>
          </cell>
          <cell r="AC1142" t="str">
            <v>Общестроительные работы (фасад)</v>
          </cell>
        </row>
        <row r="1143">
          <cell r="A1143">
            <v>2009</v>
          </cell>
          <cell r="O1143">
            <v>137817.19</v>
          </cell>
          <cell r="AC1143" t="str">
            <v>Общестроительные работы (фасад)</v>
          </cell>
        </row>
        <row r="1144">
          <cell r="A1144">
            <v>2009</v>
          </cell>
          <cell r="O1144">
            <v>433549.47</v>
          </cell>
          <cell r="AC1144" t="str">
            <v>Общестроительные работы (фасад)</v>
          </cell>
        </row>
        <row r="1145">
          <cell r="A1145">
            <v>2009</v>
          </cell>
          <cell r="O1145">
            <v>59451.56</v>
          </cell>
          <cell r="AC1145" t="str">
            <v>Общестроительные работы (фасад)</v>
          </cell>
        </row>
        <row r="1146">
          <cell r="A1146">
            <v>2009</v>
          </cell>
          <cell r="O1146">
            <v>156243.76</v>
          </cell>
          <cell r="AC1146" t="str">
            <v>Общестроительные работы (фасад)</v>
          </cell>
        </row>
        <row r="1147">
          <cell r="A1147">
            <v>2009</v>
          </cell>
        </row>
        <row r="1148">
          <cell r="A1148">
            <v>2009</v>
          </cell>
          <cell r="O1148">
            <v>176706.25</v>
          </cell>
          <cell r="AC1148" t="str">
            <v>Снос строений</v>
          </cell>
        </row>
        <row r="1149">
          <cell r="A1149">
            <v>2009</v>
          </cell>
          <cell r="O1149">
            <v>-28057.82</v>
          </cell>
          <cell r="AC1149" t="str">
            <v>Снос строений</v>
          </cell>
        </row>
        <row r="1150">
          <cell r="A1150">
            <v>2009</v>
          </cell>
          <cell r="O1150">
            <v>-15898.3</v>
          </cell>
          <cell r="AC1150" t="str">
            <v>Снос строений</v>
          </cell>
        </row>
        <row r="1151">
          <cell r="A1151">
            <v>2009</v>
          </cell>
          <cell r="O1151">
            <v>176706.25</v>
          </cell>
          <cell r="AC1151" t="str">
            <v>Снос строений</v>
          </cell>
        </row>
        <row r="1152">
          <cell r="A1152">
            <v>2009</v>
          </cell>
          <cell r="O1152">
            <v>-28057.82</v>
          </cell>
          <cell r="AC1152" t="str">
            <v>Снос строений</v>
          </cell>
        </row>
        <row r="1153">
          <cell r="A1153">
            <v>2009</v>
          </cell>
          <cell r="O1153">
            <v>-15898.3</v>
          </cell>
          <cell r="AC1153" t="str">
            <v>Снос строений</v>
          </cell>
        </row>
        <row r="1154">
          <cell r="A1154">
            <v>2009</v>
          </cell>
        </row>
        <row r="1155">
          <cell r="A1155">
            <v>2009</v>
          </cell>
          <cell r="O1155">
            <v>171623.82</v>
          </cell>
          <cell r="AC1155" t="str">
            <v>Общестроительные работы (перегородки)</v>
          </cell>
        </row>
        <row r="1156">
          <cell r="A1156">
            <v>2009</v>
          </cell>
          <cell r="O1156">
            <v>32761.1</v>
          </cell>
          <cell r="AC1156" t="str">
            <v>Общестроительные работы (перегородки)</v>
          </cell>
        </row>
        <row r="1157">
          <cell r="A1157">
            <v>2009</v>
          </cell>
          <cell r="O1157">
            <v>4724.41</v>
          </cell>
          <cell r="AC1157" t="str">
            <v>Общестроительные работы (перегородки)</v>
          </cell>
        </row>
        <row r="1158">
          <cell r="A1158">
            <v>2009</v>
          </cell>
          <cell r="O1158">
            <v>1103.8699999999999</v>
          </cell>
          <cell r="AC1158" t="str">
            <v>Общестроительные работы (перегородки)</v>
          </cell>
        </row>
        <row r="1159">
          <cell r="A1159">
            <v>2009</v>
          </cell>
          <cell r="O1159">
            <v>314230.31</v>
          </cell>
          <cell r="AC1159" t="str">
            <v>Общестроительные работы (перегородки)</v>
          </cell>
        </row>
        <row r="1160">
          <cell r="A1160">
            <v>2009</v>
          </cell>
          <cell r="O1160">
            <v>3808.98</v>
          </cell>
          <cell r="AC1160" t="str">
            <v>Общестроительные работы (перегородки)</v>
          </cell>
        </row>
        <row r="1161">
          <cell r="A1161">
            <v>2009</v>
          </cell>
          <cell r="O1161">
            <v>3662.5</v>
          </cell>
          <cell r="AC1161" t="str">
            <v>Общестроительные работы (перегородки)</v>
          </cell>
        </row>
        <row r="1162">
          <cell r="A1162">
            <v>2009</v>
          </cell>
          <cell r="O1162">
            <v>6749.73</v>
          </cell>
          <cell r="AC1162" t="str">
            <v>Общестроительные работы (перегородки)</v>
          </cell>
        </row>
        <row r="1163">
          <cell r="A1163">
            <v>2009</v>
          </cell>
          <cell r="O1163">
            <v>542.16</v>
          </cell>
          <cell r="AC1163" t="str">
            <v>Общестроительные работы (перегородки)</v>
          </cell>
        </row>
        <row r="1164">
          <cell r="A1164">
            <v>2009</v>
          </cell>
          <cell r="O1164">
            <v>8636.94</v>
          </cell>
          <cell r="AC1164" t="str">
            <v>Общестроительные работы (перегородки)</v>
          </cell>
        </row>
        <row r="1165">
          <cell r="A1165">
            <v>2009</v>
          </cell>
          <cell r="O1165">
            <v>543.25</v>
          </cell>
          <cell r="AC1165" t="str">
            <v>Общестроительные работы (перегородки)</v>
          </cell>
        </row>
        <row r="1166">
          <cell r="A1166">
            <v>2009</v>
          </cell>
          <cell r="O1166">
            <v>13792.33</v>
          </cell>
          <cell r="AC1166" t="str">
            <v>Общестроительные работы (перегородки)</v>
          </cell>
        </row>
        <row r="1167">
          <cell r="A1167">
            <v>2009</v>
          </cell>
          <cell r="O1167">
            <v>3640.06</v>
          </cell>
          <cell r="AC1167" t="str">
            <v>Общестроительные работы (перегородки)</v>
          </cell>
        </row>
        <row r="1168">
          <cell r="A1168">
            <v>2009</v>
          </cell>
          <cell r="O1168">
            <v>102.71</v>
          </cell>
          <cell r="AC1168" t="str">
            <v>Общестроительные работы (перегородки)</v>
          </cell>
        </row>
        <row r="1169">
          <cell r="A1169">
            <v>2009</v>
          </cell>
          <cell r="O1169">
            <v>154.78</v>
          </cell>
          <cell r="AC1169" t="str">
            <v>Общестроительные работы (перегородки)</v>
          </cell>
        </row>
        <row r="1170">
          <cell r="A1170">
            <v>2009</v>
          </cell>
          <cell r="O1170">
            <v>148.83000000000001</v>
          </cell>
          <cell r="AC1170" t="str">
            <v>Общестроительные работы (перегородки)</v>
          </cell>
        </row>
        <row r="1171">
          <cell r="A1171">
            <v>2009</v>
          </cell>
          <cell r="O1171">
            <v>291.91000000000003</v>
          </cell>
          <cell r="AC1171" t="str">
            <v>Общестроительные работы (перегородки)</v>
          </cell>
        </row>
        <row r="1172">
          <cell r="A1172">
            <v>2009</v>
          </cell>
          <cell r="O1172">
            <v>23.44</v>
          </cell>
          <cell r="AC1172" t="str">
            <v>Общестроительные работы (перегородки)</v>
          </cell>
        </row>
        <row r="1173">
          <cell r="A1173">
            <v>2009</v>
          </cell>
          <cell r="O1173">
            <v>13795.56</v>
          </cell>
          <cell r="AC1173" t="str">
            <v>Общестроительные работы (перегородки)</v>
          </cell>
        </row>
        <row r="1174">
          <cell r="A1174">
            <v>2009</v>
          </cell>
          <cell r="O1174">
            <v>1629.3</v>
          </cell>
          <cell r="AC1174" t="str">
            <v>Общестроительные работы (перегородки)</v>
          </cell>
        </row>
        <row r="1175">
          <cell r="A1175">
            <v>2009</v>
          </cell>
          <cell r="O1175">
            <v>1820.2</v>
          </cell>
          <cell r="AC1175" t="str">
            <v>Общестроительные работы (перегородки)</v>
          </cell>
        </row>
        <row r="1176">
          <cell r="A1176">
            <v>2009</v>
          </cell>
          <cell r="O1176">
            <v>50.02</v>
          </cell>
          <cell r="AC1176" t="str">
            <v>Общестроительные работы (перегородки)</v>
          </cell>
        </row>
        <row r="1177">
          <cell r="A1177">
            <v>2009</v>
          </cell>
          <cell r="O1177">
            <v>7923.89</v>
          </cell>
          <cell r="AC1177" t="str">
            <v>Общестроительные работы (перегородки)</v>
          </cell>
        </row>
        <row r="1178">
          <cell r="A1178">
            <v>2009</v>
          </cell>
          <cell r="O1178">
            <v>247.69</v>
          </cell>
          <cell r="AC1178" t="str">
            <v>Общестроительные работы (перегородки)</v>
          </cell>
        </row>
        <row r="1179">
          <cell r="A1179">
            <v>2009</v>
          </cell>
          <cell r="O1179">
            <v>238.11</v>
          </cell>
          <cell r="AC1179" t="str">
            <v>Общестроительные работы (перегородки)</v>
          </cell>
        </row>
        <row r="1180">
          <cell r="A1180">
            <v>2009</v>
          </cell>
          <cell r="O1180">
            <v>452.15</v>
          </cell>
          <cell r="AC1180" t="str">
            <v>Общестроительные работы (перегородки)</v>
          </cell>
        </row>
        <row r="1181">
          <cell r="A1181">
            <v>2009</v>
          </cell>
          <cell r="O1181">
            <v>36.299999999999997</v>
          </cell>
          <cell r="AC1181" t="str">
            <v>Общестроительные работы (перегородки)</v>
          </cell>
        </row>
        <row r="1182">
          <cell r="A1182">
            <v>2009</v>
          </cell>
          <cell r="O1182">
            <v>246013.62</v>
          </cell>
          <cell r="AC1182" t="str">
            <v>Общестроительные работы (перегородки)</v>
          </cell>
        </row>
        <row r="1183">
          <cell r="A1183">
            <v>2009</v>
          </cell>
          <cell r="O1183">
            <v>10920.35</v>
          </cell>
          <cell r="AC1183" t="str">
            <v>Общестроительные работы (перегородки)</v>
          </cell>
        </row>
        <row r="1184">
          <cell r="A1184">
            <v>2009</v>
          </cell>
          <cell r="O1184">
            <v>279.87</v>
          </cell>
          <cell r="AC1184" t="str">
            <v>Общестроительные работы (перегородки)</v>
          </cell>
        </row>
        <row r="1185">
          <cell r="A1185">
            <v>2009</v>
          </cell>
          <cell r="O1185">
            <v>2043.73</v>
          </cell>
          <cell r="AC1185" t="str">
            <v>Общестроительные работы (перегородки)</v>
          </cell>
        </row>
        <row r="1186">
          <cell r="A1186">
            <v>2009</v>
          </cell>
          <cell r="O1186">
            <v>1965.35</v>
          </cell>
          <cell r="AC1186" t="str">
            <v>Общестроительные работы (перегородки)</v>
          </cell>
        </row>
        <row r="1187">
          <cell r="A1187">
            <v>2009</v>
          </cell>
          <cell r="O1187">
            <v>3615.01</v>
          </cell>
          <cell r="AC1187" t="str">
            <v>Общестроительные работы (перегородки)</v>
          </cell>
        </row>
        <row r="1188">
          <cell r="A1188">
            <v>2009</v>
          </cell>
          <cell r="O1188">
            <v>290.36</v>
          </cell>
          <cell r="AC1188" t="str">
            <v>Общестроительные работы (перегородки)</v>
          </cell>
        </row>
        <row r="1189">
          <cell r="A1189">
            <v>2009</v>
          </cell>
          <cell r="O1189">
            <v>22612.66</v>
          </cell>
          <cell r="AC1189" t="str">
            <v>Общестроительные работы (перегородки)</v>
          </cell>
        </row>
        <row r="1190">
          <cell r="A1190">
            <v>2009</v>
          </cell>
          <cell r="O1190">
            <v>2172.85</v>
          </cell>
          <cell r="AC1190" t="str">
            <v>Общестроительные работы (перегородки)</v>
          </cell>
        </row>
        <row r="1191">
          <cell r="A1191">
            <v>2009</v>
          </cell>
          <cell r="O1191">
            <v>1820.2</v>
          </cell>
          <cell r="AC1191" t="str">
            <v>Общестроительные работы (перегородки)</v>
          </cell>
        </row>
        <row r="1192">
          <cell r="A1192">
            <v>2009</v>
          </cell>
          <cell r="O1192">
            <v>50.02</v>
          </cell>
          <cell r="AC1192" t="str">
            <v>Общестроительные работы (перегородки)</v>
          </cell>
        </row>
        <row r="1193">
          <cell r="A1193">
            <v>2009</v>
          </cell>
          <cell r="O1193">
            <v>13005.34</v>
          </cell>
          <cell r="AC1193" t="str">
            <v>Общестроительные работы (перегородки)</v>
          </cell>
        </row>
        <row r="1194">
          <cell r="A1194">
            <v>2009</v>
          </cell>
          <cell r="O1194">
            <v>247.69</v>
          </cell>
          <cell r="AC1194" t="str">
            <v>Общестроительные работы (перегородки)</v>
          </cell>
        </row>
        <row r="1195">
          <cell r="A1195">
            <v>2009</v>
          </cell>
          <cell r="O1195">
            <v>238.11</v>
          </cell>
          <cell r="AC1195" t="str">
            <v>Общестроительные работы (перегородки)</v>
          </cell>
        </row>
        <row r="1196">
          <cell r="A1196">
            <v>2009</v>
          </cell>
          <cell r="O1196">
            <v>452.15</v>
          </cell>
          <cell r="AC1196" t="str">
            <v>Общестроительные работы (перегородки)</v>
          </cell>
        </row>
        <row r="1197">
          <cell r="A1197">
            <v>2009</v>
          </cell>
          <cell r="O1197">
            <v>36.299999999999997</v>
          </cell>
          <cell r="AC1197" t="str">
            <v>Общестроительные работы (перегородки)</v>
          </cell>
        </row>
        <row r="1198">
          <cell r="A1198">
            <v>2009</v>
          </cell>
          <cell r="O1198">
            <v>32929.230000000003</v>
          </cell>
          <cell r="AC1198" t="str">
            <v>Общестроительные работы (перегородки)</v>
          </cell>
        </row>
        <row r="1199">
          <cell r="A1199">
            <v>2009</v>
          </cell>
          <cell r="O1199">
            <v>3258.91</v>
          </cell>
          <cell r="AC1199" t="str">
            <v>Общестроительные работы (перегородки)</v>
          </cell>
        </row>
        <row r="1200">
          <cell r="A1200">
            <v>2009</v>
          </cell>
          <cell r="O1200">
            <v>1820.2</v>
          </cell>
          <cell r="AC1200" t="str">
            <v>Общестроительные работы (перегородки)</v>
          </cell>
        </row>
        <row r="1201">
          <cell r="A1201">
            <v>2009</v>
          </cell>
          <cell r="O1201">
            <v>50.02</v>
          </cell>
          <cell r="AC1201" t="str">
            <v>Общестроительные работы (перегородки)</v>
          </cell>
        </row>
        <row r="1202">
          <cell r="A1202">
            <v>2009</v>
          </cell>
          <cell r="O1202">
            <v>18957.93</v>
          </cell>
          <cell r="AC1202" t="str">
            <v>Общестроительные работы (перегородки)</v>
          </cell>
        </row>
        <row r="1203">
          <cell r="A1203">
            <v>2009</v>
          </cell>
          <cell r="O1203">
            <v>340.62</v>
          </cell>
          <cell r="AC1203" t="str">
            <v>Общестроительные работы (перегородки)</v>
          </cell>
        </row>
        <row r="1204">
          <cell r="A1204">
            <v>2009</v>
          </cell>
          <cell r="O1204">
            <v>327.39999999999998</v>
          </cell>
          <cell r="AC1204" t="str">
            <v>Общестроительные работы (перегородки)</v>
          </cell>
        </row>
        <row r="1205">
          <cell r="A1205">
            <v>2009</v>
          </cell>
          <cell r="O1205">
            <v>626.74</v>
          </cell>
          <cell r="AC1205" t="str">
            <v>Общестроительные работы (перегородки)</v>
          </cell>
        </row>
        <row r="1206">
          <cell r="A1206">
            <v>2009</v>
          </cell>
          <cell r="O1206">
            <v>50.34</v>
          </cell>
          <cell r="AC1206" t="str">
            <v>Общестроительные работы (перегородки)</v>
          </cell>
        </row>
        <row r="1207">
          <cell r="A1207">
            <v>2009</v>
          </cell>
          <cell r="O1207">
            <v>56201.79</v>
          </cell>
          <cell r="AC1207" t="str">
            <v>Общестроительные работы (перегородки)</v>
          </cell>
        </row>
        <row r="1208">
          <cell r="A1208">
            <v>2009</v>
          </cell>
          <cell r="O1208">
            <v>4888.22</v>
          </cell>
          <cell r="AC1208" t="str">
            <v>Общестроительные работы (перегородки)</v>
          </cell>
        </row>
        <row r="1209">
          <cell r="A1209">
            <v>2009</v>
          </cell>
          <cell r="O1209">
            <v>1820.2</v>
          </cell>
          <cell r="AC1209" t="str">
            <v>Общестроительные работы (перегородки)</v>
          </cell>
        </row>
        <row r="1210">
          <cell r="A1210">
            <v>2009</v>
          </cell>
          <cell r="O1210">
            <v>50.02</v>
          </cell>
          <cell r="AC1210" t="str">
            <v>Общестроительные работы (перегородки)</v>
          </cell>
        </row>
        <row r="1211">
          <cell r="A1211">
            <v>2009</v>
          </cell>
          <cell r="O1211">
            <v>32351.200000000001</v>
          </cell>
          <cell r="AC1211" t="str">
            <v>Общестроительные работы (перегородки)</v>
          </cell>
        </row>
        <row r="1212">
          <cell r="A1212">
            <v>2009</v>
          </cell>
          <cell r="O1212">
            <v>557.54999999999995</v>
          </cell>
          <cell r="AC1212" t="str">
            <v>Общестроительные работы (перегородки)</v>
          </cell>
        </row>
        <row r="1213">
          <cell r="A1213">
            <v>2009</v>
          </cell>
          <cell r="O1213">
            <v>536.07000000000005</v>
          </cell>
          <cell r="AC1213" t="str">
            <v>Общестроительные работы (перегородки)</v>
          </cell>
        </row>
        <row r="1214">
          <cell r="A1214">
            <v>2009</v>
          </cell>
          <cell r="O1214">
            <v>1020.95</v>
          </cell>
          <cell r="AC1214" t="str">
            <v>Общестроительные работы (перегородки)</v>
          </cell>
        </row>
        <row r="1215">
          <cell r="A1215">
            <v>2009</v>
          </cell>
          <cell r="O1215">
            <v>81.99</v>
          </cell>
          <cell r="AC1215" t="str">
            <v>Общестроительные работы (перегородки)</v>
          </cell>
        </row>
        <row r="1216">
          <cell r="A1216">
            <v>2009</v>
          </cell>
          <cell r="O1216">
            <v>71759.14</v>
          </cell>
          <cell r="AC1216" t="str">
            <v>Общестроительные работы (перегородки)</v>
          </cell>
        </row>
        <row r="1217">
          <cell r="A1217">
            <v>2009</v>
          </cell>
          <cell r="O1217">
            <v>69828.89</v>
          </cell>
          <cell r="AC1217" t="str">
            <v>Общестроительные работы (перегородки)</v>
          </cell>
        </row>
        <row r="1218">
          <cell r="A1218">
            <v>2009</v>
          </cell>
        </row>
        <row r="1219">
          <cell r="A1219">
            <v>2009</v>
          </cell>
          <cell r="O1219">
            <v>16844.23</v>
          </cell>
          <cell r="AC1219" t="str">
            <v>Общестроительные работы (кровля)</v>
          </cell>
        </row>
        <row r="1220">
          <cell r="A1220">
            <v>2009</v>
          </cell>
          <cell r="O1220">
            <v>31845.51</v>
          </cell>
          <cell r="AC1220" t="str">
            <v>Общестроительные работы (кровля)</v>
          </cell>
        </row>
        <row r="1221">
          <cell r="A1221">
            <v>2009</v>
          </cell>
          <cell r="O1221">
            <v>36548.1</v>
          </cell>
          <cell r="AC1221" t="str">
            <v>Общестроительные работы (кровля)</v>
          </cell>
        </row>
        <row r="1222">
          <cell r="A1222">
            <v>2009</v>
          </cell>
          <cell r="O1222">
            <v>3361.16</v>
          </cell>
          <cell r="AC1222" t="str">
            <v>Общестроительные работы (кровля)</v>
          </cell>
        </row>
        <row r="1223">
          <cell r="A1223">
            <v>2009</v>
          </cell>
          <cell r="O1223">
            <v>323.05</v>
          </cell>
          <cell r="AC1223" t="str">
            <v>Общестроительные работы (кровля)</v>
          </cell>
        </row>
        <row r="1224">
          <cell r="A1224">
            <v>2009</v>
          </cell>
          <cell r="O1224">
            <v>881.09</v>
          </cell>
          <cell r="AC1224" t="str">
            <v>Общестроительные работы (кровля)</v>
          </cell>
        </row>
        <row r="1225">
          <cell r="A1225">
            <v>2009</v>
          </cell>
          <cell r="O1225">
            <v>18179.849999999999</v>
          </cell>
          <cell r="AC1225" t="str">
            <v>Общестроительные работы (кровля)</v>
          </cell>
        </row>
        <row r="1226">
          <cell r="A1226">
            <v>2009</v>
          </cell>
          <cell r="O1226">
            <v>5018.84</v>
          </cell>
          <cell r="AC1226" t="str">
            <v>Общестроительные работы (кровля)</v>
          </cell>
        </row>
        <row r="1227">
          <cell r="A1227">
            <v>2009</v>
          </cell>
          <cell r="O1227">
            <v>13101.31</v>
          </cell>
          <cell r="AC1227" t="str">
            <v>Общестроительные работы (кровля)</v>
          </cell>
        </row>
        <row r="1228">
          <cell r="A1228">
            <v>2009</v>
          </cell>
        </row>
        <row r="1229">
          <cell r="A1229">
            <v>2009</v>
          </cell>
          <cell r="O1229">
            <v>3176.02</v>
          </cell>
          <cell r="AC1229" t="str">
            <v xml:space="preserve">Общестроительные работы (полы) </v>
          </cell>
        </row>
        <row r="1230">
          <cell r="A1230">
            <v>2009</v>
          </cell>
          <cell r="O1230">
            <v>6978.56</v>
          </cell>
          <cell r="AC1230" t="str">
            <v xml:space="preserve">Общестроительные работы (полы) </v>
          </cell>
        </row>
        <row r="1231">
          <cell r="A1231">
            <v>2009</v>
          </cell>
          <cell r="O1231">
            <v>2221.96</v>
          </cell>
          <cell r="AC1231" t="str">
            <v xml:space="preserve">Общестроительные работы (полы) </v>
          </cell>
        </row>
        <row r="1232">
          <cell r="A1232">
            <v>2009</v>
          </cell>
          <cell r="O1232">
            <v>7473.62</v>
          </cell>
          <cell r="AC1232" t="str">
            <v xml:space="preserve">Общестроительные работы (полы) </v>
          </cell>
        </row>
        <row r="1233">
          <cell r="A1233">
            <v>2009</v>
          </cell>
          <cell r="O1233">
            <v>12389.52</v>
          </cell>
          <cell r="AC1233" t="str">
            <v xml:space="preserve">Общестроительные работы (полы) </v>
          </cell>
        </row>
        <row r="1234">
          <cell r="A1234">
            <v>2009</v>
          </cell>
          <cell r="O1234">
            <v>7499.52</v>
          </cell>
          <cell r="AC1234" t="str">
            <v xml:space="preserve">Общестроительные работы (полы) </v>
          </cell>
        </row>
        <row r="1235">
          <cell r="A1235">
            <v>2009</v>
          </cell>
          <cell r="O1235">
            <v>2341.8000000000002</v>
          </cell>
          <cell r="AC1235" t="str">
            <v xml:space="preserve">Общестроительные работы (полы) </v>
          </cell>
        </row>
        <row r="1236">
          <cell r="A1236">
            <v>2009</v>
          </cell>
          <cell r="O1236">
            <v>3223.68</v>
          </cell>
          <cell r="AC1236" t="str">
            <v xml:space="preserve">Общестроительные работы (полы) </v>
          </cell>
        </row>
        <row r="1237">
          <cell r="A1237">
            <v>2009</v>
          </cell>
          <cell r="O1237">
            <v>3683.66</v>
          </cell>
          <cell r="AC1237" t="str">
            <v xml:space="preserve">Общестроительные работы (полы) </v>
          </cell>
        </row>
        <row r="1238">
          <cell r="A1238">
            <v>2009</v>
          </cell>
          <cell r="O1238">
            <v>2913.21</v>
          </cell>
          <cell r="AC1238" t="str">
            <v xml:space="preserve">Общестроительные работы (полы) </v>
          </cell>
        </row>
        <row r="1239">
          <cell r="A1239">
            <v>2009</v>
          </cell>
          <cell r="O1239">
            <v>3223.68</v>
          </cell>
          <cell r="AC1239" t="str">
            <v xml:space="preserve">Общестроительные работы (полы) </v>
          </cell>
        </row>
        <row r="1240">
          <cell r="A1240">
            <v>2009</v>
          </cell>
          <cell r="O1240">
            <v>5230.16</v>
          </cell>
          <cell r="AC1240" t="str">
            <v xml:space="preserve">Общестроительные работы (полы) </v>
          </cell>
        </row>
        <row r="1241">
          <cell r="A1241">
            <v>2009</v>
          </cell>
          <cell r="O1241">
            <v>11491.54</v>
          </cell>
          <cell r="AC1241" t="str">
            <v xml:space="preserve">Общестроительные работы (полы) </v>
          </cell>
        </row>
        <row r="1242">
          <cell r="A1242">
            <v>2009</v>
          </cell>
          <cell r="O1242">
            <v>3659.09</v>
          </cell>
          <cell r="AC1242" t="str">
            <v xml:space="preserve">Общестроительные работы (полы) </v>
          </cell>
        </row>
        <row r="1243">
          <cell r="A1243">
            <v>2009</v>
          </cell>
          <cell r="O1243">
            <v>7473.62</v>
          </cell>
          <cell r="AC1243" t="str">
            <v xml:space="preserve">Общестроительные работы (полы) </v>
          </cell>
        </row>
        <row r="1244">
          <cell r="A1244">
            <v>2009</v>
          </cell>
          <cell r="O1244">
            <v>811.44</v>
          </cell>
          <cell r="AC1244" t="str">
            <v xml:space="preserve">Общестроительные работы (полы) </v>
          </cell>
        </row>
        <row r="1245">
          <cell r="A1245">
            <v>2009</v>
          </cell>
          <cell r="O1245">
            <v>926.97</v>
          </cell>
          <cell r="AC1245" t="str">
            <v xml:space="preserve">Общестроительные работы (полы) </v>
          </cell>
        </row>
        <row r="1246">
          <cell r="A1246">
            <v>2009</v>
          </cell>
          <cell r="O1246">
            <v>733.24</v>
          </cell>
          <cell r="AC1246" t="str">
            <v xml:space="preserve">Общестроительные работы (полы) </v>
          </cell>
        </row>
        <row r="1247">
          <cell r="A1247">
            <v>2009</v>
          </cell>
          <cell r="O1247">
            <v>811.44</v>
          </cell>
          <cell r="AC1247" t="str">
            <v xml:space="preserve">Общестроительные работы (полы) </v>
          </cell>
        </row>
        <row r="1248">
          <cell r="A1248">
            <v>2009</v>
          </cell>
          <cell r="O1248">
            <v>3633.45</v>
          </cell>
          <cell r="AC1248" t="str">
            <v xml:space="preserve">Общестроительные работы (полы) </v>
          </cell>
        </row>
        <row r="1249">
          <cell r="A1249">
            <v>2009</v>
          </cell>
          <cell r="O1249">
            <v>2873.87</v>
          </cell>
          <cell r="AC1249" t="str">
            <v xml:space="preserve">Общестроительные работы (полы) </v>
          </cell>
        </row>
        <row r="1250">
          <cell r="A1250">
            <v>2009</v>
          </cell>
          <cell r="O1250">
            <v>3179.95</v>
          </cell>
          <cell r="AC1250" t="str">
            <v xml:space="preserve">Общестроительные работы (полы) </v>
          </cell>
        </row>
        <row r="1251">
          <cell r="A1251">
            <v>2009</v>
          </cell>
          <cell r="O1251">
            <v>1915.21</v>
          </cell>
          <cell r="AC1251" t="str">
            <v xml:space="preserve">Общестроительные работы (полы) </v>
          </cell>
        </row>
        <row r="1252">
          <cell r="A1252">
            <v>2009</v>
          </cell>
          <cell r="O1252">
            <v>6403.96</v>
          </cell>
          <cell r="AC1252" t="str">
            <v xml:space="preserve">Общестроительные работы (полы) </v>
          </cell>
        </row>
        <row r="1253">
          <cell r="A1253">
            <v>2009</v>
          </cell>
          <cell r="O1253">
            <v>2039.26</v>
          </cell>
          <cell r="AC1253" t="str">
            <v xml:space="preserve">Общестроительные работы (полы) </v>
          </cell>
        </row>
        <row r="1254">
          <cell r="A1254">
            <v>2009</v>
          </cell>
          <cell r="O1254">
            <v>7473.62</v>
          </cell>
          <cell r="AC1254" t="str">
            <v xml:space="preserve">Общестроительные работы (полы) </v>
          </cell>
        </row>
        <row r="1255">
          <cell r="A1255">
            <v>2009</v>
          </cell>
        </row>
        <row r="1256">
          <cell r="A1256">
            <v>2009</v>
          </cell>
          <cell r="O1256">
            <v>12849.85</v>
          </cell>
          <cell r="AC1256" t="str">
            <v>Общестроительные работы (перекрытия)</v>
          </cell>
        </row>
        <row r="1257">
          <cell r="A1257">
            <v>2009</v>
          </cell>
          <cell r="O1257">
            <v>172365.95</v>
          </cell>
          <cell r="AC1257" t="str">
            <v>Общестроительные работы (перекрытия)</v>
          </cell>
        </row>
        <row r="1258">
          <cell r="A1258">
            <v>2009</v>
          </cell>
          <cell r="O1258">
            <v>172592.55</v>
          </cell>
          <cell r="AC1258" t="str">
            <v>Общестроительные работы (перекрытия)</v>
          </cell>
        </row>
        <row r="1259">
          <cell r="A1259">
            <v>2009</v>
          </cell>
          <cell r="O1259">
            <v>3559.87</v>
          </cell>
          <cell r="AC1259" t="str">
            <v>Общестроительные работы (перекрытия)</v>
          </cell>
        </row>
        <row r="1260">
          <cell r="A1260">
            <v>2009</v>
          </cell>
          <cell r="O1260">
            <v>29842.48</v>
          </cell>
          <cell r="AC1260" t="str">
            <v>Общестроительные работы (перекрытия)</v>
          </cell>
        </row>
        <row r="1261">
          <cell r="A1261">
            <v>2009</v>
          </cell>
          <cell r="O1261">
            <v>339915.33</v>
          </cell>
          <cell r="AC1261" t="str">
            <v>Общестроительные работы (перекрытия)</v>
          </cell>
        </row>
        <row r="1262">
          <cell r="A1262">
            <v>2009</v>
          </cell>
          <cell r="O1262">
            <v>340359.44</v>
          </cell>
          <cell r="AC1262" t="str">
            <v>Общестроительные работы (перекрытия)</v>
          </cell>
        </row>
        <row r="1263">
          <cell r="A1263">
            <v>2009</v>
          </cell>
          <cell r="O1263">
            <v>7019.97</v>
          </cell>
          <cell r="AC1263" t="str">
            <v>Общестроительные работы (перекрытия)</v>
          </cell>
        </row>
        <row r="1264">
          <cell r="A1264">
            <v>2009</v>
          </cell>
          <cell r="O1264">
            <v>58848.7</v>
          </cell>
          <cell r="AC1264" t="str">
            <v>Общестроительные работы (перекрытия)</v>
          </cell>
        </row>
        <row r="1265">
          <cell r="A1265">
            <v>2009</v>
          </cell>
          <cell r="O1265">
            <v>14623.64</v>
          </cell>
          <cell r="AC1265" t="str">
            <v>Общестроительные работы (перекрытия)</v>
          </cell>
        </row>
        <row r="1266">
          <cell r="A1266">
            <v>2009</v>
          </cell>
          <cell r="O1266">
            <v>196157.8</v>
          </cell>
          <cell r="AC1266" t="str">
            <v>Общестроительные работы (перекрытия)</v>
          </cell>
        </row>
        <row r="1267">
          <cell r="A1267">
            <v>2009</v>
          </cell>
          <cell r="O1267">
            <v>196415.69</v>
          </cell>
          <cell r="AC1267" t="str">
            <v>Общестроительные работы (перекрытия)</v>
          </cell>
        </row>
        <row r="1268">
          <cell r="A1268">
            <v>2009</v>
          </cell>
          <cell r="O1268">
            <v>4051.05</v>
          </cell>
          <cell r="AC1268" t="str">
            <v>Общестроительные работы (перекрытия)</v>
          </cell>
        </row>
        <row r="1269">
          <cell r="A1269">
            <v>2009</v>
          </cell>
          <cell r="O1269">
            <v>33962.54</v>
          </cell>
          <cell r="AC1269" t="str">
            <v>Общестроительные работы (перекрытия)</v>
          </cell>
        </row>
        <row r="1270">
          <cell r="A1270">
            <v>2009</v>
          </cell>
        </row>
        <row r="1271">
          <cell r="A1271">
            <v>2009</v>
          </cell>
          <cell r="O1271">
            <v>128421.31</v>
          </cell>
          <cell r="AC1271" t="str">
            <v>Общестроительные работы (внутренняя отделка)</v>
          </cell>
        </row>
        <row r="1272">
          <cell r="A1272">
            <v>2009</v>
          </cell>
          <cell r="O1272">
            <v>199769.13</v>
          </cell>
          <cell r="AC1272" t="str">
            <v>Общестроительные работы (внутренняя отделка)</v>
          </cell>
        </row>
        <row r="1273">
          <cell r="A1273">
            <v>2009</v>
          </cell>
        </row>
        <row r="1274">
          <cell r="A1274">
            <v>2009</v>
          </cell>
          <cell r="O1274">
            <v>61442.74</v>
          </cell>
          <cell r="AC1274" t="str">
            <v>Общестроительные работы (перекрытия)</v>
          </cell>
        </row>
        <row r="1275">
          <cell r="A1275">
            <v>2009</v>
          </cell>
        </row>
        <row r="1276">
          <cell r="A1276">
            <v>2009</v>
          </cell>
          <cell r="O1276">
            <v>846954.3</v>
          </cell>
          <cell r="AC1276" t="str">
            <v>Общестроительные работы (перегородки)</v>
          </cell>
        </row>
        <row r="1277">
          <cell r="A1277">
            <v>2009</v>
          </cell>
          <cell r="O1277">
            <v>300542.12</v>
          </cell>
          <cell r="AC1277" t="str">
            <v>Общестроительные работы (перегородки)</v>
          </cell>
        </row>
        <row r="1278">
          <cell r="A1278">
            <v>2009</v>
          </cell>
          <cell r="O1278">
            <v>8048.88</v>
          </cell>
          <cell r="AC1278" t="str">
            <v>Общестроительные работы (перегородки)</v>
          </cell>
        </row>
        <row r="1279">
          <cell r="A1279">
            <v>2009</v>
          </cell>
          <cell r="O1279">
            <v>16312.33</v>
          </cell>
          <cell r="AC1279" t="str">
            <v>Общестроительные работы (перегородки)</v>
          </cell>
        </row>
        <row r="1280">
          <cell r="A1280">
            <v>2009</v>
          </cell>
          <cell r="O1280">
            <v>16851.64</v>
          </cell>
          <cell r="AC1280" t="str">
            <v>Общестроительные работы (перегородки)</v>
          </cell>
        </row>
        <row r="1281">
          <cell r="A1281">
            <v>2009</v>
          </cell>
          <cell r="O1281">
            <v>1123.01</v>
          </cell>
          <cell r="AC1281" t="str">
            <v>Общестроительные работы (перегородки)</v>
          </cell>
        </row>
        <row r="1282">
          <cell r="A1282">
            <v>2009</v>
          </cell>
          <cell r="O1282">
            <v>171140.64</v>
          </cell>
          <cell r="AC1282" t="str">
            <v>Общестроительные работы (перегородки)</v>
          </cell>
        </row>
        <row r="1283">
          <cell r="A1283">
            <v>2009</v>
          </cell>
          <cell r="O1283">
            <v>96048.31</v>
          </cell>
          <cell r="AC1283" t="str">
            <v>Общестроительные работы (перегородки)</v>
          </cell>
        </row>
        <row r="1284">
          <cell r="A1284">
            <v>2009</v>
          </cell>
          <cell r="O1284">
            <v>23530.799999999999</v>
          </cell>
          <cell r="AC1284" t="str">
            <v>Общестроительные работы (перегородки)</v>
          </cell>
        </row>
        <row r="1285">
          <cell r="A1285">
            <v>2009</v>
          </cell>
          <cell r="O1285">
            <v>14567.7</v>
          </cell>
          <cell r="AC1285" t="str">
            <v>Общестроительные работы (перегородки)</v>
          </cell>
        </row>
        <row r="1286">
          <cell r="A1286">
            <v>2009</v>
          </cell>
          <cell r="O1286">
            <v>417868.79</v>
          </cell>
          <cell r="AC1286" t="str">
            <v>Общестроительные работы (перегородки)</v>
          </cell>
        </row>
        <row r="1287">
          <cell r="A1287">
            <v>2009</v>
          </cell>
          <cell r="O1287">
            <v>5231.83</v>
          </cell>
          <cell r="AC1287" t="str">
            <v>Общестроительные работы (перегородки)</v>
          </cell>
        </row>
        <row r="1288">
          <cell r="A1288">
            <v>2009</v>
          </cell>
          <cell r="O1288">
            <v>147519.84</v>
          </cell>
          <cell r="AC1288" t="str">
            <v>Общестроительные работы (перегородки)</v>
          </cell>
        </row>
        <row r="1289">
          <cell r="A1289">
            <v>2009</v>
          </cell>
          <cell r="O1289">
            <v>36220.32</v>
          </cell>
          <cell r="AC1289" t="str">
            <v>Общестроительные работы (перегородки)</v>
          </cell>
        </row>
        <row r="1290">
          <cell r="A1290">
            <v>2009</v>
          </cell>
          <cell r="O1290">
            <v>660385.69999999995</v>
          </cell>
          <cell r="AC1290" t="str">
            <v>Общестроительные работы (перегородки)</v>
          </cell>
        </row>
        <row r="1291">
          <cell r="A1291">
            <v>2009</v>
          </cell>
          <cell r="O1291">
            <v>6841.81</v>
          </cell>
          <cell r="AC1291" t="str">
            <v>Общестроительные работы (перегородки)</v>
          </cell>
        </row>
        <row r="1292">
          <cell r="A1292">
            <v>2009</v>
          </cell>
          <cell r="O1292">
            <v>108579.31</v>
          </cell>
          <cell r="AC1292" t="str">
            <v>Общестроительные работы (перегородки)</v>
          </cell>
        </row>
        <row r="1293">
          <cell r="A1293">
            <v>2009</v>
          </cell>
          <cell r="O1293">
            <v>800587.56</v>
          </cell>
          <cell r="AC1293" t="str">
            <v>Общестроительные работы (перегородки)</v>
          </cell>
        </row>
        <row r="1294">
          <cell r="A1294">
            <v>2009</v>
          </cell>
          <cell r="O1294">
            <v>9256.34</v>
          </cell>
          <cell r="AC1294" t="str">
            <v>Общестроительные работы (перегородки)</v>
          </cell>
        </row>
        <row r="1295">
          <cell r="A1295">
            <v>2009</v>
          </cell>
          <cell r="O1295">
            <v>76116.070000000007</v>
          </cell>
          <cell r="AC1295" t="str">
            <v>Общестроительные работы (перегородки)</v>
          </cell>
        </row>
        <row r="1296">
          <cell r="A1296">
            <v>2009</v>
          </cell>
          <cell r="O1296">
            <v>18688.509999999998</v>
          </cell>
          <cell r="AC1296" t="str">
            <v>Общестроительные работы (перегородки)</v>
          </cell>
        </row>
        <row r="1297">
          <cell r="A1297">
            <v>2009</v>
          </cell>
          <cell r="O1297">
            <v>1058772.76</v>
          </cell>
          <cell r="AC1297" t="str">
            <v>Общестроительные работы (перегородки)</v>
          </cell>
        </row>
        <row r="1298">
          <cell r="A1298">
            <v>2009</v>
          </cell>
          <cell r="O1298">
            <v>8048.88</v>
          </cell>
          <cell r="AC1298" t="str">
            <v>Общестроительные работы (перегородки)</v>
          </cell>
        </row>
        <row r="1299">
          <cell r="A1299">
            <v>2009</v>
          </cell>
          <cell r="O1299">
            <v>138696.65</v>
          </cell>
          <cell r="AC1299" t="str">
            <v>Общестроительные работы (перегородки)</v>
          </cell>
        </row>
        <row r="1300">
          <cell r="A1300">
            <v>2009</v>
          </cell>
          <cell r="O1300">
            <v>34052.47</v>
          </cell>
          <cell r="AC1300" t="str">
            <v>Общестроительные работы (перегородки)</v>
          </cell>
        </row>
        <row r="1301">
          <cell r="A1301">
            <v>2009</v>
          </cell>
        </row>
        <row r="1302">
          <cell r="A1302">
            <v>2009</v>
          </cell>
          <cell r="O1302">
            <v>323450.84000000003</v>
          </cell>
          <cell r="AC1302" t="str">
            <v>Общестроительные работы (перегородки)</v>
          </cell>
        </row>
        <row r="1303">
          <cell r="A1303">
            <v>2009</v>
          </cell>
        </row>
        <row r="1304">
          <cell r="A1304">
            <v>2009</v>
          </cell>
          <cell r="O1304">
            <v>184008.79</v>
          </cell>
          <cell r="AC1304" t="str">
            <v>Общестроительные работы (внешняя отделка-фасады)</v>
          </cell>
        </row>
        <row r="1305">
          <cell r="A1305">
            <v>2009</v>
          </cell>
          <cell r="O1305">
            <v>1451968.57</v>
          </cell>
          <cell r="AC1305" t="str">
            <v>Общестроительные работы (внешняя отделка-фасады)</v>
          </cell>
        </row>
        <row r="1306">
          <cell r="A1306">
            <v>2009</v>
          </cell>
          <cell r="O1306">
            <v>-114892.59</v>
          </cell>
          <cell r="AC1306" t="str">
            <v>Общестроительные работы (внешняя отделка-фасады)</v>
          </cell>
        </row>
        <row r="1307">
          <cell r="A1307">
            <v>2009</v>
          </cell>
        </row>
        <row r="1308">
          <cell r="A1308">
            <v>2009</v>
          </cell>
          <cell r="O1308">
            <v>259813.89</v>
          </cell>
          <cell r="AC1308" t="str">
            <v>Общестроительные работы (внешняя отделка-фасады)</v>
          </cell>
        </row>
        <row r="1309">
          <cell r="A1309">
            <v>2009</v>
          </cell>
          <cell r="O1309">
            <v>2050128.29</v>
          </cell>
          <cell r="AC1309" t="str">
            <v>Общестроительные работы (внешняя отделка-фасады)</v>
          </cell>
        </row>
        <row r="1310">
          <cell r="A1310">
            <v>2009</v>
          </cell>
          <cell r="O1310">
            <v>-162224.26999999999</v>
          </cell>
          <cell r="AC1310" t="str">
            <v>Общестроительные работы (внешняя отделка-фасады)</v>
          </cell>
        </row>
        <row r="1311">
          <cell r="A1311">
            <v>2009</v>
          </cell>
          <cell r="O1311">
            <v>193671.54</v>
          </cell>
          <cell r="AC1311" t="str">
            <v>Общестроительные работы (внешняя отделка-фасады)</v>
          </cell>
        </row>
        <row r="1312">
          <cell r="A1312">
            <v>2009</v>
          </cell>
          <cell r="O1312">
            <v>159434.13</v>
          </cell>
          <cell r="AC1312" t="str">
            <v>Общестроительные работы (внешняя отделка-фасады)</v>
          </cell>
        </row>
        <row r="1313">
          <cell r="A1313">
            <v>2009</v>
          </cell>
          <cell r="O1313">
            <v>101152.58</v>
          </cell>
          <cell r="AC1313" t="str">
            <v>Общестроительные работы (внешняя отделка-фасады)</v>
          </cell>
        </row>
        <row r="1314">
          <cell r="A1314">
            <v>2009</v>
          </cell>
          <cell r="O1314">
            <v>318209.03000000003</v>
          </cell>
          <cell r="AC1314" t="str">
            <v>Общестроительные работы (внешняя отделка-фасады)</v>
          </cell>
        </row>
        <row r="1315">
          <cell r="A1315">
            <v>2009</v>
          </cell>
          <cell r="O1315">
            <v>43635.21</v>
          </cell>
          <cell r="AC1315" t="str">
            <v>Общестроительные работы (внешняя отделка-фасады)</v>
          </cell>
        </row>
        <row r="1316">
          <cell r="A1316">
            <v>2009</v>
          </cell>
          <cell r="O1316">
            <v>110366.83</v>
          </cell>
          <cell r="AC1316" t="str">
            <v>Общестроительные работы (внешняя отделка-фасады)</v>
          </cell>
        </row>
        <row r="1317">
          <cell r="A1317">
            <v>2009</v>
          </cell>
          <cell r="O1317">
            <v>50791.31</v>
          </cell>
          <cell r="AC1317" t="str">
            <v>Общестроительные работы (внешняя отделка-фасады)</v>
          </cell>
        </row>
        <row r="1318">
          <cell r="A1318">
            <v>2009</v>
          </cell>
          <cell r="O1318">
            <v>88150.86</v>
          </cell>
          <cell r="AC1318" t="str">
            <v>Общестроительные работы (внешняя отделка-фасады)</v>
          </cell>
        </row>
        <row r="1319">
          <cell r="A1319">
            <v>2009</v>
          </cell>
          <cell r="O1319">
            <v>14258.95</v>
          </cell>
          <cell r="AC1319" t="str">
            <v>Общестроительные работы (внешняя отделка-фасады)</v>
          </cell>
        </row>
        <row r="1320">
          <cell r="A1320">
            <v>2009</v>
          </cell>
          <cell r="O1320">
            <v>2539.9299999999998</v>
          </cell>
          <cell r="AC1320" t="str">
            <v>Общестроительные работы (внешняя отделка-фасады)</v>
          </cell>
        </row>
        <row r="1321">
          <cell r="A1321">
            <v>2009</v>
          </cell>
          <cell r="O1321">
            <v>15024.17</v>
          </cell>
          <cell r="AC1321" t="str">
            <v>Общестроительные работы (внешняя отделка-фасады)</v>
          </cell>
        </row>
        <row r="1322">
          <cell r="A1322">
            <v>2009</v>
          </cell>
          <cell r="O1322">
            <v>23056.92</v>
          </cell>
          <cell r="AC1322" t="str">
            <v>Общестроительные работы (внешняя отделка-фасады)</v>
          </cell>
        </row>
        <row r="1323">
          <cell r="A1323">
            <v>2009</v>
          </cell>
          <cell r="O1323">
            <v>56110.28</v>
          </cell>
          <cell r="AC1323" t="str">
            <v>Общестроительные работы (внешняя отделка-фасады)</v>
          </cell>
        </row>
        <row r="1324">
          <cell r="A1324">
            <v>2009</v>
          </cell>
          <cell r="O1324">
            <v>65513.57</v>
          </cell>
          <cell r="AC1324" t="str">
            <v>Общестроительные работы (внешняя отделка-фасады)</v>
          </cell>
        </row>
        <row r="1325">
          <cell r="A1325">
            <v>2009</v>
          </cell>
          <cell r="O1325">
            <v>65870.45</v>
          </cell>
          <cell r="AC1325" t="str">
            <v>Общестроительные работы (внешняя отделка-фасады)</v>
          </cell>
        </row>
        <row r="1326">
          <cell r="A1326">
            <v>2009</v>
          </cell>
        </row>
        <row r="1327">
          <cell r="A1327">
            <v>2009</v>
          </cell>
          <cell r="O1327">
            <v>122036.43</v>
          </cell>
          <cell r="AC1327" t="str">
            <v>Отопление и вентиляция (система отопления)</v>
          </cell>
        </row>
        <row r="1328">
          <cell r="A1328">
            <v>2009</v>
          </cell>
          <cell r="O1328">
            <v>80595.240000000005</v>
          </cell>
          <cell r="AC1328" t="str">
            <v>Отопление и вентиляция (система отопления)</v>
          </cell>
        </row>
        <row r="1329">
          <cell r="A1329">
            <v>2009</v>
          </cell>
          <cell r="O1329">
            <v>15400.8</v>
          </cell>
          <cell r="AC1329" t="str">
            <v>Отопление и вентиляция (система отопления)</v>
          </cell>
        </row>
        <row r="1330">
          <cell r="A1330">
            <v>2009</v>
          </cell>
          <cell r="O1330">
            <v>2605.85</v>
          </cell>
          <cell r="AC1330" t="str">
            <v>Отопление и вентиляция (система отопления)</v>
          </cell>
        </row>
        <row r="1331">
          <cell r="A1331">
            <v>2009</v>
          </cell>
          <cell r="O1331">
            <v>3486.79</v>
          </cell>
          <cell r="AC1331" t="str">
            <v>Отопление и вентиляция (система отопления)</v>
          </cell>
        </row>
        <row r="1332">
          <cell r="A1332">
            <v>2009</v>
          </cell>
          <cell r="O1332">
            <v>834.64</v>
          </cell>
          <cell r="AC1332" t="str">
            <v>Отопление и вентиляция (система отопления)</v>
          </cell>
        </row>
        <row r="1333">
          <cell r="A1333">
            <v>2009</v>
          </cell>
          <cell r="O1333">
            <v>308.99</v>
          </cell>
          <cell r="AC1333" t="str">
            <v>Отопление и вентиляция (система отопления)</v>
          </cell>
        </row>
        <row r="1334">
          <cell r="A1334">
            <v>2009</v>
          </cell>
          <cell r="O1334">
            <v>3651.51</v>
          </cell>
          <cell r="AC1334" t="str">
            <v>Отопление и вентиляция (система отопления)</v>
          </cell>
        </row>
        <row r="1335">
          <cell r="A1335">
            <v>2009</v>
          </cell>
          <cell r="O1335">
            <v>3226.97</v>
          </cell>
          <cell r="AC1335" t="str">
            <v>Отопление и вентиляция (система отопления)</v>
          </cell>
        </row>
        <row r="1336">
          <cell r="A1336">
            <v>2009</v>
          </cell>
          <cell r="O1336">
            <v>12028.48</v>
          </cell>
          <cell r="AC1336" t="str">
            <v>Отопление и вентиляция (система отопления)</v>
          </cell>
        </row>
        <row r="1337">
          <cell r="A1337">
            <v>2009</v>
          </cell>
          <cell r="O1337">
            <v>21777.06</v>
          </cell>
          <cell r="AC1337" t="str">
            <v>Отопление и вентиляция (система отопления)</v>
          </cell>
        </row>
        <row r="1338">
          <cell r="A1338">
            <v>2009</v>
          </cell>
          <cell r="O1338">
            <v>78736</v>
          </cell>
          <cell r="AC1338" t="str">
            <v>Отопление и вентиляция (система отопления)</v>
          </cell>
        </row>
        <row r="1339">
          <cell r="A1339">
            <v>2009</v>
          </cell>
          <cell r="O1339">
            <v>38892.46</v>
          </cell>
          <cell r="AC1339" t="str">
            <v>Отопление и вентиляция (система отопления)</v>
          </cell>
        </row>
        <row r="1340">
          <cell r="A1340">
            <v>2009</v>
          </cell>
        </row>
        <row r="1341">
          <cell r="A1341">
            <v>2009</v>
          </cell>
          <cell r="O1341">
            <v>34097.040000000001</v>
          </cell>
          <cell r="AC1341" t="str">
            <v>Общестроительные работы (кровля)</v>
          </cell>
        </row>
        <row r="1342">
          <cell r="A1342">
            <v>2009</v>
          </cell>
          <cell r="O1342">
            <v>64468.54</v>
          </cell>
          <cell r="AC1342" t="str">
            <v>Общестроительные работы (кровля)</v>
          </cell>
        </row>
        <row r="1343">
          <cell r="A1343">
            <v>2009</v>
          </cell>
          <cell r="O1343">
            <v>73978.58</v>
          </cell>
          <cell r="AC1343" t="str">
            <v>Общестроительные работы (кровля)</v>
          </cell>
        </row>
        <row r="1344">
          <cell r="A1344">
            <v>2009</v>
          </cell>
          <cell r="O1344">
            <v>19822.59</v>
          </cell>
          <cell r="AC1344" t="str">
            <v>Общестроительные работы (кровля)</v>
          </cell>
        </row>
        <row r="1345">
          <cell r="A1345">
            <v>2009</v>
          </cell>
          <cell r="O1345">
            <v>2747.61</v>
          </cell>
          <cell r="AC1345" t="str">
            <v>Общестроительные работы (кровля)</v>
          </cell>
        </row>
        <row r="1346">
          <cell r="A1346">
            <v>2009</v>
          </cell>
          <cell r="O1346">
            <v>6179.16</v>
          </cell>
          <cell r="AC1346" t="str">
            <v>Общестроительные работы (кровля)</v>
          </cell>
        </row>
        <row r="1347">
          <cell r="A1347">
            <v>2009</v>
          </cell>
          <cell r="O1347">
            <v>33850.58</v>
          </cell>
          <cell r="AC1347" t="str">
            <v>Общестроительные работы (кровля)</v>
          </cell>
        </row>
        <row r="1348">
          <cell r="A1348">
            <v>2009</v>
          </cell>
          <cell r="O1348">
            <v>9215.27</v>
          </cell>
          <cell r="AC1348" t="str">
            <v>Общестроительные работы (кровля)</v>
          </cell>
        </row>
        <row r="1349">
          <cell r="A1349">
            <v>2009</v>
          </cell>
          <cell r="O1349">
            <v>24237.1</v>
          </cell>
          <cell r="AC1349" t="str">
            <v>Общестроительные работы (кровля)</v>
          </cell>
        </row>
        <row r="1350">
          <cell r="A1350">
            <v>2009</v>
          </cell>
        </row>
        <row r="1351">
          <cell r="A1351">
            <v>2009</v>
          </cell>
          <cell r="O1351">
            <v>52334.59</v>
          </cell>
          <cell r="AC1351" t="str">
            <v xml:space="preserve"> Общестроительные работы (фасад)</v>
          </cell>
        </row>
        <row r="1352">
          <cell r="A1352">
            <v>2009</v>
          </cell>
          <cell r="O1352">
            <v>12445.54</v>
          </cell>
          <cell r="AC1352" t="str">
            <v xml:space="preserve"> Общестроительные работы (фасад)</v>
          </cell>
        </row>
        <row r="1353">
          <cell r="A1353">
            <v>2009</v>
          </cell>
          <cell r="O1353">
            <v>29990.65</v>
          </cell>
          <cell r="AC1353" t="str">
            <v xml:space="preserve"> Общестроительные работы (фасад)</v>
          </cell>
        </row>
        <row r="1354">
          <cell r="A1354">
            <v>2009</v>
          </cell>
          <cell r="O1354">
            <v>5080.34</v>
          </cell>
          <cell r="AC1354" t="str">
            <v xml:space="preserve"> Общестроительные работы (фасад)</v>
          </cell>
        </row>
        <row r="1355">
          <cell r="A1355">
            <v>2009</v>
          </cell>
          <cell r="O1355">
            <v>62467.61</v>
          </cell>
          <cell r="AC1355" t="str">
            <v xml:space="preserve"> Общестроительные работы (фасад)</v>
          </cell>
        </row>
        <row r="1356">
          <cell r="A1356">
            <v>2009</v>
          </cell>
          <cell r="O1356">
            <v>123913.64</v>
          </cell>
          <cell r="AC1356" t="str">
            <v xml:space="preserve"> Общестроительные работы (фасад)</v>
          </cell>
        </row>
        <row r="1357">
          <cell r="A1357">
            <v>2009</v>
          </cell>
          <cell r="O1357">
            <v>22752.23</v>
          </cell>
          <cell r="AC1357" t="str">
            <v xml:space="preserve"> Общестроительные работы (фасад)</v>
          </cell>
        </row>
        <row r="1358">
          <cell r="A1358">
            <v>2009</v>
          </cell>
          <cell r="O1358">
            <v>438.72</v>
          </cell>
          <cell r="AC1358" t="str">
            <v xml:space="preserve"> Общестроительные работы (фасад)</v>
          </cell>
        </row>
        <row r="1359">
          <cell r="A1359">
            <v>2009</v>
          </cell>
          <cell r="O1359">
            <v>357.31</v>
          </cell>
          <cell r="AC1359" t="str">
            <v xml:space="preserve"> Общестроительные работы (фасад)</v>
          </cell>
        </row>
        <row r="1360">
          <cell r="A1360">
            <v>2009</v>
          </cell>
          <cell r="O1360">
            <v>40593.49</v>
          </cell>
          <cell r="AC1360" t="str">
            <v xml:space="preserve"> Общестроительные работы (фасад)</v>
          </cell>
        </row>
        <row r="1361">
          <cell r="A1361">
            <v>2009</v>
          </cell>
          <cell r="O1361">
            <v>80786.83</v>
          </cell>
          <cell r="AC1361" t="str">
            <v xml:space="preserve"> Общестроительные работы (фасад)</v>
          </cell>
        </row>
        <row r="1362">
          <cell r="A1362">
            <v>2009</v>
          </cell>
          <cell r="O1362">
            <v>81226.92</v>
          </cell>
          <cell r="AC1362" t="str">
            <v xml:space="preserve"> Общестроительные работы (фасад)</v>
          </cell>
        </row>
        <row r="1363">
          <cell r="A1363">
            <v>2009</v>
          </cell>
          <cell r="O1363">
            <v>184564.53</v>
          </cell>
          <cell r="AC1363" t="str">
            <v xml:space="preserve"> Общестроительные работы (фасад)</v>
          </cell>
        </row>
        <row r="1364">
          <cell r="A1364">
            <v>2009</v>
          </cell>
          <cell r="O1364">
            <v>89826.76</v>
          </cell>
          <cell r="AC1364" t="str">
            <v xml:space="preserve"> Общестроительные работы (фасад)</v>
          </cell>
        </row>
        <row r="1365">
          <cell r="A1365">
            <v>2009</v>
          </cell>
          <cell r="O1365">
            <v>19149.099999999999</v>
          </cell>
          <cell r="AC1365" t="str">
            <v xml:space="preserve"> Общестроительные работы (фасад)</v>
          </cell>
        </row>
        <row r="1366">
          <cell r="A1366">
            <v>2009</v>
          </cell>
          <cell r="O1366">
            <v>92436</v>
          </cell>
          <cell r="AC1366" t="str">
            <v xml:space="preserve"> Общестроительные работы (фасад)</v>
          </cell>
        </row>
        <row r="1367">
          <cell r="A1367">
            <v>2009</v>
          </cell>
          <cell r="O1367">
            <v>7940.53</v>
          </cell>
          <cell r="AC1367" t="str">
            <v xml:space="preserve"> Общестроительные работы (фасад)</v>
          </cell>
        </row>
        <row r="1368">
          <cell r="A1368">
            <v>2009</v>
          </cell>
          <cell r="O1368">
            <v>327076.40000000002</v>
          </cell>
          <cell r="AC1368" t="str">
            <v xml:space="preserve"> Общестроительные работы (фасад)</v>
          </cell>
        </row>
        <row r="1369">
          <cell r="A1369">
            <v>2009</v>
          </cell>
          <cell r="O1369">
            <v>2580880.73</v>
          </cell>
          <cell r="AC1369" t="str">
            <v xml:space="preserve"> Общестроительные работы (фасад)</v>
          </cell>
        </row>
        <row r="1370">
          <cell r="A1370">
            <v>2009</v>
          </cell>
          <cell r="O1370">
            <v>-204222.1</v>
          </cell>
          <cell r="AC1370" t="str">
            <v xml:space="preserve"> Общестроительные работы (фасад)</v>
          </cell>
        </row>
        <row r="1371">
          <cell r="A1371">
            <v>2009</v>
          </cell>
          <cell r="O1371">
            <v>571437.80000000005</v>
          </cell>
          <cell r="AC1371" t="str">
            <v xml:space="preserve"> Общестроительные работы (фасад)</v>
          </cell>
        </row>
        <row r="1372">
          <cell r="A1372">
            <v>2009</v>
          </cell>
          <cell r="O1372">
            <v>485984.85</v>
          </cell>
          <cell r="AC1372" t="str">
            <v xml:space="preserve"> Общестроительные работы (фасад)</v>
          </cell>
        </row>
        <row r="1373">
          <cell r="A1373">
            <v>2009</v>
          </cell>
          <cell r="O1373">
            <v>3003653.24</v>
          </cell>
          <cell r="AC1373" t="str">
            <v xml:space="preserve"> Общестроительные работы (фасад)</v>
          </cell>
        </row>
        <row r="1374">
          <cell r="A1374">
            <v>2009</v>
          </cell>
          <cell r="O1374">
            <v>535008.11</v>
          </cell>
          <cell r="AC1374" t="str">
            <v xml:space="preserve"> Общестроительные работы (фасад)</v>
          </cell>
        </row>
        <row r="1375">
          <cell r="A1375">
            <v>2009</v>
          </cell>
          <cell r="O1375">
            <v>73364.33</v>
          </cell>
          <cell r="AC1375" t="str">
            <v xml:space="preserve"> Общестроительные работы (фасад)</v>
          </cell>
        </row>
        <row r="1376">
          <cell r="A1376">
            <v>2009</v>
          </cell>
          <cell r="O1376">
            <v>219240.87</v>
          </cell>
          <cell r="AC1376" t="str">
            <v xml:space="preserve"> Общестроительные работы (фасад)</v>
          </cell>
        </row>
        <row r="1377">
          <cell r="A1377">
            <v>2009</v>
          </cell>
        </row>
        <row r="1378">
          <cell r="A1378">
            <v>2009</v>
          </cell>
          <cell r="O1378">
            <v>27730.83</v>
          </cell>
          <cell r="AC1378" t="str">
            <v xml:space="preserve"> Общестроительные работы (фасад)</v>
          </cell>
        </row>
        <row r="1379">
          <cell r="A1379">
            <v>2009</v>
          </cell>
          <cell r="O1379">
            <v>72415.44</v>
          </cell>
          <cell r="AC1379" t="str">
            <v xml:space="preserve"> Общестроительные работы (фасад)</v>
          </cell>
        </row>
        <row r="1380">
          <cell r="A1380">
            <v>2009</v>
          </cell>
          <cell r="O1380">
            <v>5856.96</v>
          </cell>
          <cell r="AC1380" t="str">
            <v xml:space="preserve"> Общестроительные работы (фасад)</v>
          </cell>
        </row>
        <row r="1381">
          <cell r="A1381">
            <v>2009</v>
          </cell>
          <cell r="O1381">
            <v>988.48</v>
          </cell>
          <cell r="AC1381" t="str">
            <v xml:space="preserve"> Общестроительные работы (фасад)</v>
          </cell>
        </row>
        <row r="1382">
          <cell r="A1382">
            <v>2009</v>
          </cell>
          <cell r="O1382">
            <v>1863.93</v>
          </cell>
          <cell r="AC1382" t="str">
            <v xml:space="preserve"> Общестроительные работы (фасад)</v>
          </cell>
        </row>
        <row r="1383">
          <cell r="A1383">
            <v>2009</v>
          </cell>
          <cell r="O1383">
            <v>42065.4</v>
          </cell>
          <cell r="AC1383" t="str">
            <v xml:space="preserve"> Общестроительные работы (фасад)</v>
          </cell>
        </row>
        <row r="1384">
          <cell r="A1384">
            <v>2009</v>
          </cell>
          <cell r="O1384">
            <v>35949.919999999998</v>
          </cell>
          <cell r="AC1384" t="str">
            <v xml:space="preserve"> Общестроительные работы (фасад)</v>
          </cell>
        </row>
        <row r="1385">
          <cell r="A1385">
            <v>2009</v>
          </cell>
          <cell r="O1385">
            <v>36145.53</v>
          </cell>
          <cell r="AC1385" t="str">
            <v xml:space="preserve"> Общестроительные работы (фасад)</v>
          </cell>
        </row>
        <row r="1386">
          <cell r="A1386">
            <v>2009</v>
          </cell>
          <cell r="O1386">
            <v>346853.84</v>
          </cell>
          <cell r="AC1386" t="str">
            <v xml:space="preserve"> Общестроительные работы (фасад)</v>
          </cell>
        </row>
        <row r="1387">
          <cell r="A1387">
            <v>2009</v>
          </cell>
          <cell r="O1387">
            <v>285535.78000000003</v>
          </cell>
          <cell r="AC1387" t="str">
            <v>Общестроительные работы (фасад)</v>
          </cell>
        </row>
        <row r="1388">
          <cell r="A1388">
            <v>2009</v>
          </cell>
          <cell r="O1388">
            <v>1785128.34</v>
          </cell>
          <cell r="AC1388" t="str">
            <v>Общестроительные работы (фасад)</v>
          </cell>
        </row>
        <row r="1389">
          <cell r="A1389">
            <v>2009</v>
          </cell>
          <cell r="O1389">
            <v>317965.40000000002</v>
          </cell>
          <cell r="AC1389" t="str">
            <v>Общестроительные работы (фасад)</v>
          </cell>
        </row>
        <row r="1390">
          <cell r="A1390">
            <v>2009</v>
          </cell>
          <cell r="O1390">
            <v>43601.82</v>
          </cell>
          <cell r="AC1390" t="str">
            <v>Общестроительные работы (фасад)</v>
          </cell>
        </row>
        <row r="1391">
          <cell r="A1391">
            <v>2009</v>
          </cell>
          <cell r="O1391">
            <v>22084.67</v>
          </cell>
          <cell r="AC1391" t="str">
            <v>Общестроительные работы (фасад)</v>
          </cell>
        </row>
        <row r="1392">
          <cell r="A1392">
            <v>2009</v>
          </cell>
          <cell r="O1392">
            <v>34152.769999999997</v>
          </cell>
          <cell r="AC1392" t="str">
            <v>Общестроительные работы (фасад)</v>
          </cell>
        </row>
        <row r="1393">
          <cell r="A1393">
            <v>2009</v>
          </cell>
          <cell r="O1393">
            <v>87896.59</v>
          </cell>
          <cell r="AC1393" t="str">
            <v>Общестроительные работы (фасад)</v>
          </cell>
        </row>
        <row r="1394">
          <cell r="A1394">
            <v>2009</v>
          </cell>
          <cell r="O1394">
            <v>7109.18</v>
          </cell>
          <cell r="AC1394" t="str">
            <v>Общестроительные работы (фасад)</v>
          </cell>
        </row>
        <row r="1395">
          <cell r="A1395">
            <v>2009</v>
          </cell>
          <cell r="O1395">
            <v>1199.82</v>
          </cell>
          <cell r="AC1395" t="str">
            <v>Общестроительные работы (фасад)</v>
          </cell>
        </row>
        <row r="1396">
          <cell r="A1396">
            <v>2009</v>
          </cell>
          <cell r="O1396">
            <v>2481.41</v>
          </cell>
          <cell r="AC1396" t="str">
            <v>Общестроительные работы (фасад)</v>
          </cell>
        </row>
        <row r="1397">
          <cell r="A1397">
            <v>2009</v>
          </cell>
          <cell r="O1397">
            <v>49049.64</v>
          </cell>
          <cell r="AC1397" t="str">
            <v>Общестроительные работы (фасад)</v>
          </cell>
        </row>
        <row r="1398">
          <cell r="A1398">
            <v>2009</v>
          </cell>
          <cell r="O1398">
            <v>44020.86</v>
          </cell>
          <cell r="AC1398" t="str">
            <v>Общестроительные работы (фасад)</v>
          </cell>
        </row>
        <row r="1399">
          <cell r="A1399">
            <v>2009</v>
          </cell>
          <cell r="O1399">
            <v>44260.6</v>
          </cell>
          <cell r="AC1399" t="str">
            <v>Общестроительные работы (фасад)</v>
          </cell>
        </row>
        <row r="1400">
          <cell r="A1400">
            <v>2009</v>
          </cell>
          <cell r="O1400">
            <v>357603.88</v>
          </cell>
          <cell r="AC1400" t="str">
            <v>Общестроительные работы (фасад)</v>
          </cell>
        </row>
        <row r="1401">
          <cell r="A1401">
            <v>2009</v>
          </cell>
          <cell r="O1401">
            <v>304127.87</v>
          </cell>
          <cell r="AC1401" t="str">
            <v>Общестроительные работы (фасад)</v>
          </cell>
        </row>
        <row r="1402">
          <cell r="A1402">
            <v>2009</v>
          </cell>
          <cell r="O1402">
            <v>1899706.9</v>
          </cell>
          <cell r="AC1402" t="str">
            <v>Общестроительные работы (фасад)</v>
          </cell>
        </row>
        <row r="1403">
          <cell r="A1403">
            <v>2009</v>
          </cell>
          <cell r="O1403">
            <v>338373.97</v>
          </cell>
          <cell r="AC1403" t="str">
            <v>Общестроительные работы (фасад)</v>
          </cell>
        </row>
        <row r="1404">
          <cell r="A1404">
            <v>2009</v>
          </cell>
          <cell r="O1404">
            <v>46400.4</v>
          </cell>
          <cell r="AC1404" t="str">
            <v>Общестроительные работы (фасад)</v>
          </cell>
        </row>
        <row r="1405">
          <cell r="A1405">
            <v>2009</v>
          </cell>
          <cell r="O1405">
            <v>85921.79</v>
          </cell>
          <cell r="AC1405" t="str">
            <v>Общестроительные работы (фасад)</v>
          </cell>
        </row>
        <row r="1406">
          <cell r="A1406">
            <v>2009</v>
          </cell>
          <cell r="O1406">
            <v>29774.02</v>
          </cell>
          <cell r="AC1406" t="str">
            <v>Общестроительные работы (фасад)</v>
          </cell>
        </row>
        <row r="1407">
          <cell r="A1407">
            <v>2009</v>
          </cell>
          <cell r="O1407">
            <v>77183.55</v>
          </cell>
          <cell r="AC1407" t="str">
            <v>Общестроительные работы (фасад)</v>
          </cell>
        </row>
        <row r="1408">
          <cell r="A1408">
            <v>2009</v>
          </cell>
          <cell r="O1408">
            <v>5883.92</v>
          </cell>
          <cell r="AC1408" t="str">
            <v>Общестроительные работы (фасад)</v>
          </cell>
        </row>
        <row r="1409">
          <cell r="A1409">
            <v>2009</v>
          </cell>
          <cell r="O1409">
            <v>1053.43</v>
          </cell>
          <cell r="AC1409" t="str">
            <v>Общестроительные работы (фасад)</v>
          </cell>
        </row>
        <row r="1410">
          <cell r="A1410">
            <v>2009</v>
          </cell>
          <cell r="O1410">
            <v>12707.05</v>
          </cell>
          <cell r="AC1410" t="str">
            <v>Общестроительные работы (фасад)</v>
          </cell>
        </row>
        <row r="1411">
          <cell r="A1411">
            <v>2009</v>
          </cell>
          <cell r="O1411">
            <v>25285.02</v>
          </cell>
          <cell r="AC1411" t="str">
            <v>Общестроительные работы (фасад)</v>
          </cell>
        </row>
        <row r="1412">
          <cell r="A1412">
            <v>2009</v>
          </cell>
          <cell r="O1412">
            <v>38437.64</v>
          </cell>
          <cell r="AC1412" t="str">
            <v>Общестроительные работы (фасад)</v>
          </cell>
        </row>
        <row r="1413">
          <cell r="A1413">
            <v>2009</v>
          </cell>
          <cell r="O1413">
            <v>38647.120000000003</v>
          </cell>
          <cell r="AC1413" t="str">
            <v>Общестроительные работы (фасад)</v>
          </cell>
        </row>
        <row r="1414">
          <cell r="A1414">
            <v>2009</v>
          </cell>
          <cell r="O1414">
            <v>371879.37</v>
          </cell>
          <cell r="AC1414" t="str">
            <v>Общестроительные работы (фасад)</v>
          </cell>
        </row>
        <row r="1415">
          <cell r="A1415">
            <v>2009</v>
          </cell>
          <cell r="O1415">
            <v>316268.59999999998</v>
          </cell>
          <cell r="AC1415" t="str">
            <v>Общестроительные работы (фасад)</v>
          </cell>
        </row>
        <row r="1416">
          <cell r="A1416">
            <v>2009</v>
          </cell>
          <cell r="O1416">
            <v>1983931.56</v>
          </cell>
          <cell r="AC1416" t="str">
            <v>Общестроительные работы (фасад)</v>
          </cell>
        </row>
        <row r="1417">
          <cell r="A1417">
            <v>2009</v>
          </cell>
          <cell r="O1417">
            <v>353376.07</v>
          </cell>
          <cell r="AC1417" t="str">
            <v>Общестроительные работы (фасад)</v>
          </cell>
        </row>
        <row r="1418">
          <cell r="A1418">
            <v>2009</v>
          </cell>
          <cell r="O1418">
            <v>48457.599999999999</v>
          </cell>
          <cell r="AC1418" t="str">
            <v>Общестроительные работы (фасад)</v>
          </cell>
        </row>
        <row r="1419">
          <cell r="A1419">
            <v>2009</v>
          </cell>
          <cell r="O1419">
            <v>8067.43</v>
          </cell>
          <cell r="AC1419" t="str">
            <v>Общестроительные работы (фасад)</v>
          </cell>
        </row>
        <row r="1420">
          <cell r="A1420">
            <v>2009</v>
          </cell>
        </row>
        <row r="1421">
          <cell r="A1421">
            <v>2009</v>
          </cell>
          <cell r="O1421">
            <v>7385.65</v>
          </cell>
          <cell r="AC1421" t="str">
            <v>Общестроительные работы (лестницы)</v>
          </cell>
        </row>
        <row r="1422">
          <cell r="A1422">
            <v>2009</v>
          </cell>
          <cell r="O1422">
            <v>30679.37</v>
          </cell>
          <cell r="AC1422" t="str">
            <v>Общестроительные работы (лестницы)</v>
          </cell>
        </row>
        <row r="1423">
          <cell r="A1423">
            <v>2009</v>
          </cell>
          <cell r="O1423">
            <v>39260.33</v>
          </cell>
          <cell r="AC1423" t="str">
            <v>Общестроительные работы (лестницы)</v>
          </cell>
        </row>
        <row r="1424">
          <cell r="A1424">
            <v>2009</v>
          </cell>
          <cell r="O1424">
            <v>2249.44</v>
          </cell>
          <cell r="AC1424" t="str">
            <v>Общестроительные работы (лестницы)</v>
          </cell>
        </row>
        <row r="1425">
          <cell r="A1425">
            <v>2009</v>
          </cell>
          <cell r="O1425">
            <v>29238.639999999999</v>
          </cell>
          <cell r="AC1425" t="str">
            <v>Общестроительные работы (лестницы)</v>
          </cell>
        </row>
        <row r="1426">
          <cell r="A1426">
            <v>2009</v>
          </cell>
          <cell r="O1426">
            <v>6163.36</v>
          </cell>
          <cell r="AC1426" t="str">
            <v>Общестроительные работы (лестницы)</v>
          </cell>
        </row>
        <row r="1427">
          <cell r="A1427">
            <v>2009</v>
          </cell>
          <cell r="O1427">
            <v>15189.04</v>
          </cell>
          <cell r="AC1427" t="str">
            <v>Общестроительные работы (лестницы)</v>
          </cell>
        </row>
        <row r="1428">
          <cell r="A1428">
            <v>2009</v>
          </cell>
          <cell r="O1428">
            <v>29270.82</v>
          </cell>
          <cell r="AC1428" t="str">
            <v>Общестроительные работы (лестницы)</v>
          </cell>
        </row>
        <row r="1429">
          <cell r="A1429">
            <v>2009</v>
          </cell>
          <cell r="O1429">
            <v>32020.720000000001</v>
          </cell>
          <cell r="AC1429" t="str">
            <v>Общестроительные работы (лестницы)</v>
          </cell>
        </row>
        <row r="1430">
          <cell r="A1430">
            <v>2009</v>
          </cell>
          <cell r="O1430">
            <v>12928.15</v>
          </cell>
          <cell r="AC1430" t="str">
            <v>Общестроительные работы (лестницы)</v>
          </cell>
        </row>
        <row r="1431">
          <cell r="A1431">
            <v>2009</v>
          </cell>
          <cell r="O1431">
            <v>77404</v>
          </cell>
          <cell r="AC1431" t="str">
            <v>Общестроительные работы (лестницы)</v>
          </cell>
        </row>
        <row r="1432">
          <cell r="A1432">
            <v>2009</v>
          </cell>
          <cell r="O1432">
            <v>13679.68</v>
          </cell>
          <cell r="AC1432" t="str">
            <v>Общестроительные работы (лестницы)</v>
          </cell>
        </row>
        <row r="1433">
          <cell r="A1433">
            <v>2009</v>
          </cell>
          <cell r="O1433">
            <v>5841.93</v>
          </cell>
          <cell r="AC1433" t="str">
            <v>Общестроительные работы (лестницы)</v>
          </cell>
        </row>
        <row r="1434">
          <cell r="A1434">
            <v>2009</v>
          </cell>
          <cell r="O1434">
            <v>481.96</v>
          </cell>
          <cell r="AC1434" t="str">
            <v>Общестроительные работы (лестницы)</v>
          </cell>
        </row>
        <row r="1435">
          <cell r="A1435">
            <v>2009</v>
          </cell>
          <cell r="O1435">
            <v>18522.29</v>
          </cell>
          <cell r="AC1435" t="str">
            <v>Общестроительные работы (лестницы)</v>
          </cell>
        </row>
        <row r="1436">
          <cell r="A1436">
            <v>2009</v>
          </cell>
          <cell r="O1436">
            <v>40276.1</v>
          </cell>
          <cell r="AC1436" t="str">
            <v>Общестроительные работы (лестницы)</v>
          </cell>
        </row>
        <row r="1437">
          <cell r="A1437">
            <v>2009</v>
          </cell>
          <cell r="O1437">
            <v>39149.93</v>
          </cell>
          <cell r="AC1437" t="str">
            <v>Общестроительные работы (лестницы)</v>
          </cell>
        </row>
        <row r="1438">
          <cell r="A1438">
            <v>2009</v>
          </cell>
          <cell r="O1438">
            <v>6374.89</v>
          </cell>
          <cell r="AC1438" t="str">
            <v>Общестроительные работы (лестницы)</v>
          </cell>
        </row>
        <row r="1439">
          <cell r="A1439">
            <v>2009</v>
          </cell>
          <cell r="O1439">
            <v>83310.039999999994</v>
          </cell>
          <cell r="AC1439" t="str">
            <v>Общестроительные работы (лестницы)</v>
          </cell>
        </row>
        <row r="1440">
          <cell r="A1440">
            <v>2009</v>
          </cell>
          <cell r="O1440">
            <v>26715.31</v>
          </cell>
          <cell r="AC1440" t="str">
            <v>Общестроительные работы (лестницы)</v>
          </cell>
        </row>
        <row r="1441">
          <cell r="A1441">
            <v>2009</v>
          </cell>
          <cell r="O1441">
            <v>74879.899999999994</v>
          </cell>
          <cell r="AC1441" t="str">
            <v>Общестроительные работы (лестницы)</v>
          </cell>
        </row>
        <row r="1442">
          <cell r="A1442">
            <v>2009</v>
          </cell>
          <cell r="O1442">
            <v>8494.44</v>
          </cell>
          <cell r="AC1442" t="str">
            <v>Общестроительные работы (лестницы)</v>
          </cell>
        </row>
        <row r="1443">
          <cell r="A1443">
            <v>2009</v>
          </cell>
          <cell r="O1443">
            <v>31203.24</v>
          </cell>
          <cell r="AC1443" t="str">
            <v>Общестроительные работы (лестницы)</v>
          </cell>
        </row>
        <row r="1444">
          <cell r="A1444">
            <v>2009</v>
          </cell>
          <cell r="O1444">
            <v>72272.179999999993</v>
          </cell>
          <cell r="AC1444" t="str">
            <v>Общестроительные работы (лестницы)</v>
          </cell>
        </row>
        <row r="1445">
          <cell r="A1445">
            <v>2009</v>
          </cell>
          <cell r="O1445">
            <v>12501.47</v>
          </cell>
          <cell r="AC1445" t="str">
            <v>Общестроительные работы (лестницы)</v>
          </cell>
        </row>
        <row r="1446">
          <cell r="A1446">
            <v>2009</v>
          </cell>
          <cell r="O1446">
            <v>4507.84</v>
          </cell>
          <cell r="AC1446" t="str">
            <v>Общестроительные работы (лестницы)</v>
          </cell>
        </row>
        <row r="1447">
          <cell r="A1447">
            <v>2009</v>
          </cell>
          <cell r="O1447">
            <v>17367.560000000001</v>
          </cell>
          <cell r="AC1447" t="str">
            <v>Общестроительные работы (лестницы)</v>
          </cell>
        </row>
        <row r="1448">
          <cell r="A1448">
            <v>2009</v>
          </cell>
          <cell r="O1448">
            <v>1970.19</v>
          </cell>
          <cell r="AC1448" t="str">
            <v>Общестроительные работы (лестницы)</v>
          </cell>
        </row>
        <row r="1449">
          <cell r="A1449">
            <v>2009</v>
          </cell>
          <cell r="O1449">
            <v>4493.3</v>
          </cell>
          <cell r="AC1449" t="str">
            <v>Общестроительные работы (лестницы)</v>
          </cell>
        </row>
        <row r="1450">
          <cell r="A1450">
            <v>2009</v>
          </cell>
          <cell r="O1450">
            <v>15662.22</v>
          </cell>
          <cell r="AC1450" t="str">
            <v>Общестроительные работы (лестницы)</v>
          </cell>
        </row>
        <row r="1451">
          <cell r="A1451">
            <v>2009</v>
          </cell>
          <cell r="O1451">
            <v>6410.27</v>
          </cell>
          <cell r="AC1451" t="str">
            <v>Общестроительные работы (лестницы)</v>
          </cell>
        </row>
        <row r="1452">
          <cell r="A1452">
            <v>2009</v>
          </cell>
          <cell r="O1452">
            <v>10796.56</v>
          </cell>
          <cell r="AC1452" t="str">
            <v>Общестроительные работы (лестницы)</v>
          </cell>
        </row>
        <row r="1453">
          <cell r="A1453">
            <v>2009</v>
          </cell>
          <cell r="O1453">
            <v>452.1</v>
          </cell>
          <cell r="AC1453" t="str">
            <v>Общестроительные работы (лестницы)</v>
          </cell>
        </row>
        <row r="1454">
          <cell r="A1454">
            <v>2009</v>
          </cell>
          <cell r="O1454">
            <v>45474.68</v>
          </cell>
          <cell r="AC1454" t="str">
            <v>Общестроительные работы (лестницы)</v>
          </cell>
        </row>
        <row r="1455">
          <cell r="A1455">
            <v>2009</v>
          </cell>
          <cell r="O1455">
            <v>9514.01</v>
          </cell>
          <cell r="AC1455" t="str">
            <v>Общестроительные работы (лестницы)</v>
          </cell>
        </row>
        <row r="1456">
          <cell r="A1456">
            <v>2009</v>
          </cell>
          <cell r="O1456">
            <v>1533.01</v>
          </cell>
          <cell r="AC1456" t="str">
            <v>Общестроительные работы (лестницы)</v>
          </cell>
        </row>
        <row r="1457">
          <cell r="A1457">
            <v>2009</v>
          </cell>
          <cell r="O1457">
            <v>776.19</v>
          </cell>
          <cell r="AC1457" t="str">
            <v>Общестроительные работы (лестницы)</v>
          </cell>
        </row>
        <row r="1458">
          <cell r="A1458">
            <v>2009</v>
          </cell>
          <cell r="O1458">
            <v>728.54</v>
          </cell>
          <cell r="AC1458" t="str">
            <v>Общестроительные работы (лестницы)</v>
          </cell>
        </row>
        <row r="1459">
          <cell r="A1459">
            <v>2009</v>
          </cell>
          <cell r="O1459">
            <v>289.64</v>
          </cell>
          <cell r="AC1459" t="str">
            <v>Общестроительные работы (лестницы)</v>
          </cell>
        </row>
        <row r="1460">
          <cell r="A1460">
            <v>2009</v>
          </cell>
          <cell r="O1460">
            <v>1993.64</v>
          </cell>
          <cell r="AC1460" t="str">
            <v>Общестроительные работы (лестницы)</v>
          </cell>
        </row>
        <row r="1461">
          <cell r="A1461">
            <v>2009</v>
          </cell>
          <cell r="O1461">
            <v>488.76</v>
          </cell>
          <cell r="AC1461" t="str">
            <v>Общестроительные работы (лестницы)</v>
          </cell>
        </row>
        <row r="1462">
          <cell r="A1462">
            <v>2009</v>
          </cell>
          <cell r="O1462">
            <v>1254.9000000000001</v>
          </cell>
          <cell r="AC1462" t="str">
            <v>Общестроительные работы (лестницы)</v>
          </cell>
        </row>
        <row r="1463">
          <cell r="A1463">
            <v>2009</v>
          </cell>
          <cell r="O1463">
            <v>230.94</v>
          </cell>
          <cell r="AC1463" t="str">
            <v>Общестроительные работы (лестницы)</v>
          </cell>
        </row>
        <row r="1464">
          <cell r="A1464">
            <v>2009</v>
          </cell>
          <cell r="O1464">
            <v>409.85</v>
          </cell>
          <cell r="AC1464" t="str">
            <v>Общестроительные работы (лестницы)</v>
          </cell>
        </row>
        <row r="1465">
          <cell r="A1465">
            <v>2009</v>
          </cell>
          <cell r="O1465">
            <v>58.17</v>
          </cell>
          <cell r="AC1465" t="str">
            <v>Общестроительные работы (лестницы)</v>
          </cell>
        </row>
        <row r="1466">
          <cell r="A1466">
            <v>2009</v>
          </cell>
          <cell r="O1466">
            <v>657.09</v>
          </cell>
          <cell r="AC1466" t="str">
            <v>Общестроительные работы (лестницы)</v>
          </cell>
        </row>
        <row r="1467">
          <cell r="A1467">
            <v>2009</v>
          </cell>
          <cell r="O1467">
            <v>87.4</v>
          </cell>
          <cell r="AC1467" t="str">
            <v>Общестроительные работы (лестницы)</v>
          </cell>
        </row>
        <row r="1468">
          <cell r="A1468">
            <v>2009</v>
          </cell>
          <cell r="O1468">
            <v>929</v>
          </cell>
          <cell r="AC1468" t="str">
            <v>Общестроительные работы (лестницы)</v>
          </cell>
        </row>
        <row r="1469">
          <cell r="A1469">
            <v>2009</v>
          </cell>
          <cell r="O1469">
            <v>4575.57</v>
          </cell>
          <cell r="AC1469" t="str">
            <v>Общестроительные работы (лестницы)</v>
          </cell>
        </row>
        <row r="1470">
          <cell r="A1470">
            <v>2009</v>
          </cell>
        </row>
        <row r="1471">
          <cell r="A1471">
            <v>2009</v>
          </cell>
          <cell r="O1471">
            <v>116078.63</v>
          </cell>
          <cell r="AC1471" t="str">
            <v>Общестроительные работы (фундаменты)</v>
          </cell>
        </row>
        <row r="1472">
          <cell r="A1472">
            <v>2009</v>
          </cell>
        </row>
        <row r="1473">
          <cell r="A1473">
            <v>2009</v>
          </cell>
          <cell r="O1473">
            <v>270299.36</v>
          </cell>
          <cell r="AC1473" t="str">
            <v>Непредвиденные работы</v>
          </cell>
        </row>
        <row r="1474">
          <cell r="A1474">
            <v>2009</v>
          </cell>
        </row>
        <row r="1475">
          <cell r="A1475">
            <v>2009</v>
          </cell>
          <cell r="O1475">
            <v>1057.06</v>
          </cell>
          <cell r="AC1475" t="str">
            <v>Общестроительные работы (полы)</v>
          </cell>
        </row>
        <row r="1476">
          <cell r="A1476">
            <v>2009</v>
          </cell>
          <cell r="O1476">
            <v>3975.49</v>
          </cell>
          <cell r="AC1476" t="str">
            <v>Общестроительные работы (полы)</v>
          </cell>
        </row>
        <row r="1477">
          <cell r="A1477">
            <v>2009</v>
          </cell>
          <cell r="O1477">
            <v>1296.6300000000001</v>
          </cell>
          <cell r="AC1477" t="str">
            <v>Общестроительные работы (полы)</v>
          </cell>
        </row>
        <row r="1478">
          <cell r="A1478">
            <v>2009</v>
          </cell>
          <cell r="O1478">
            <v>944.59</v>
          </cell>
          <cell r="AC1478" t="str">
            <v>Общестроительные работы (полы)</v>
          </cell>
        </row>
        <row r="1479">
          <cell r="A1479">
            <v>2009</v>
          </cell>
          <cell r="O1479">
            <v>1087.73</v>
          </cell>
          <cell r="AC1479" t="str">
            <v>Общестроительные работы (полы)</v>
          </cell>
        </row>
        <row r="1480">
          <cell r="A1480">
            <v>2009</v>
          </cell>
          <cell r="O1480">
            <v>861.65</v>
          </cell>
          <cell r="AC1480" t="str">
            <v>Общестроительные работы (полы)</v>
          </cell>
        </row>
        <row r="1481">
          <cell r="A1481">
            <v>2009</v>
          </cell>
          <cell r="O1481">
            <v>944.59</v>
          </cell>
          <cell r="AC1481" t="str">
            <v>Общестроительные работы (полы)</v>
          </cell>
        </row>
        <row r="1482">
          <cell r="A1482">
            <v>2009</v>
          </cell>
          <cell r="O1482">
            <v>10396.02</v>
          </cell>
          <cell r="AC1482" t="str">
            <v>Общестроительные работы (полы)</v>
          </cell>
        </row>
        <row r="1483">
          <cell r="A1483">
            <v>2009</v>
          </cell>
          <cell r="O1483">
            <v>22228.18</v>
          </cell>
          <cell r="AC1483" t="str">
            <v>Общестроительные работы (полы)</v>
          </cell>
        </row>
        <row r="1484">
          <cell r="A1484">
            <v>2009</v>
          </cell>
          <cell r="O1484">
            <v>7248.37</v>
          </cell>
          <cell r="AC1484" t="str">
            <v>Общестроительные работы (полы)</v>
          </cell>
        </row>
        <row r="1485">
          <cell r="A1485">
            <v>2009</v>
          </cell>
          <cell r="O1485">
            <v>1292.4000000000001</v>
          </cell>
          <cell r="AC1485" t="str">
            <v>Общестроительные работы (полы)</v>
          </cell>
        </row>
        <row r="1486">
          <cell r="A1486">
            <v>2009</v>
          </cell>
          <cell r="O1486">
            <v>4173.1899999999996</v>
          </cell>
          <cell r="AC1486" t="str">
            <v>Общестроительные работы (полы)</v>
          </cell>
        </row>
        <row r="1487">
          <cell r="A1487">
            <v>2009</v>
          </cell>
          <cell r="O1487">
            <v>1360.92</v>
          </cell>
          <cell r="AC1487" t="str">
            <v>Общестроительные работы (полы)</v>
          </cell>
        </row>
        <row r="1488">
          <cell r="A1488">
            <v>2009</v>
          </cell>
          <cell r="O1488">
            <v>9162.7199999999993</v>
          </cell>
          <cell r="AC1488" t="str">
            <v>Общестроительные работы (полы)</v>
          </cell>
        </row>
        <row r="1489">
          <cell r="A1489">
            <v>2009</v>
          </cell>
          <cell r="O1489">
            <v>34223.1</v>
          </cell>
          <cell r="AC1489" t="str">
            <v>Общестроительные работы (полы)</v>
          </cell>
        </row>
        <row r="1490">
          <cell r="A1490">
            <v>2009</v>
          </cell>
          <cell r="O1490">
            <v>11159.7</v>
          </cell>
          <cell r="AC1490" t="str">
            <v>Общестроительные работы (полы)</v>
          </cell>
        </row>
        <row r="1491">
          <cell r="A1491">
            <v>2009</v>
          </cell>
          <cell r="O1491">
            <v>4430.12</v>
          </cell>
          <cell r="AC1491" t="str">
            <v>Общестроительные работы (полы)</v>
          </cell>
        </row>
        <row r="1492">
          <cell r="A1492">
            <v>2009</v>
          </cell>
          <cell r="O1492">
            <v>5101.2299999999996</v>
          </cell>
          <cell r="AC1492" t="str">
            <v>Общестроительные работы (полы)</v>
          </cell>
        </row>
        <row r="1493">
          <cell r="A1493">
            <v>2009</v>
          </cell>
          <cell r="O1493">
            <v>4040.34</v>
          </cell>
          <cell r="AC1493" t="str">
            <v>Общестроительные работы (полы)</v>
          </cell>
        </row>
        <row r="1494">
          <cell r="A1494">
            <v>2009</v>
          </cell>
          <cell r="O1494">
            <v>4430.12</v>
          </cell>
          <cell r="AC1494" t="str">
            <v>Общестроительные работы (полы)</v>
          </cell>
        </row>
        <row r="1495">
          <cell r="A1495">
            <v>2009</v>
          </cell>
          <cell r="O1495">
            <v>28075.03</v>
          </cell>
          <cell r="AC1495" t="str">
            <v>Общестроительные работы (полы)</v>
          </cell>
        </row>
        <row r="1496">
          <cell r="A1496">
            <v>2009</v>
          </cell>
          <cell r="O1496">
            <v>59987.07</v>
          </cell>
          <cell r="AC1496" t="str">
            <v>Общестроительные работы (полы)</v>
          </cell>
        </row>
        <row r="1497">
          <cell r="A1497">
            <v>2009</v>
          </cell>
          <cell r="O1497">
            <v>19561.900000000001</v>
          </cell>
          <cell r="AC1497" t="str">
            <v>Общестроительные работы (полы)</v>
          </cell>
        </row>
        <row r="1498">
          <cell r="A1498">
            <v>2009</v>
          </cell>
          <cell r="O1498">
            <v>2085.12</v>
          </cell>
          <cell r="AC1498" t="str">
            <v>Общестроительные работы (полы)</v>
          </cell>
        </row>
        <row r="1499">
          <cell r="A1499">
            <v>2009</v>
          </cell>
          <cell r="O1499">
            <v>6809.16</v>
          </cell>
          <cell r="AC1499" t="str">
            <v>Общестроительные работы (полы)</v>
          </cell>
        </row>
        <row r="1500">
          <cell r="A1500">
            <v>2009</v>
          </cell>
          <cell r="O1500">
            <v>2220.31</v>
          </cell>
          <cell r="AC1500" t="str">
            <v>Общестроительные работы (полы)</v>
          </cell>
        </row>
        <row r="1501">
          <cell r="A1501">
            <v>2009</v>
          </cell>
          <cell r="O1501">
            <v>9368.33</v>
          </cell>
          <cell r="AC1501" t="str">
            <v>Общестроительные работы (полы)</v>
          </cell>
        </row>
        <row r="1502">
          <cell r="A1502">
            <v>2009</v>
          </cell>
          <cell r="O1502">
            <v>34998.129999999997</v>
          </cell>
          <cell r="AC1502" t="str">
            <v>Общестроительные работы (полы)</v>
          </cell>
        </row>
        <row r="1503">
          <cell r="A1503">
            <v>2009</v>
          </cell>
          <cell r="O1503">
            <v>11412.9</v>
          </cell>
          <cell r="AC1503" t="str">
            <v>Общестроительные работы (полы)</v>
          </cell>
        </row>
        <row r="1504">
          <cell r="A1504">
            <v>2009</v>
          </cell>
          <cell r="O1504">
            <v>3652.46</v>
          </cell>
          <cell r="AC1504" t="str">
            <v>Общестроительные работы (полы)</v>
          </cell>
        </row>
        <row r="1505">
          <cell r="A1505">
            <v>2009</v>
          </cell>
          <cell r="O1505">
            <v>4205.76</v>
          </cell>
          <cell r="AC1505" t="str">
            <v>Общестроительные работы (полы)</v>
          </cell>
        </row>
        <row r="1506">
          <cell r="A1506">
            <v>2009</v>
          </cell>
          <cell r="O1506">
            <v>3331.3</v>
          </cell>
          <cell r="AC1506" t="str">
            <v>Общестроительные работы (полы)</v>
          </cell>
        </row>
        <row r="1507">
          <cell r="A1507">
            <v>2009</v>
          </cell>
          <cell r="O1507">
            <v>3652.46</v>
          </cell>
          <cell r="AC1507" t="str">
            <v>Общестроительные работы (полы)</v>
          </cell>
        </row>
        <row r="1508">
          <cell r="A1508">
            <v>2009</v>
          </cell>
          <cell r="O1508">
            <v>30806.240000000002</v>
          </cell>
          <cell r="AC1508" t="str">
            <v>Общестроительные работы (полы)</v>
          </cell>
        </row>
        <row r="1509">
          <cell r="A1509">
            <v>2009</v>
          </cell>
          <cell r="O1509">
            <v>65812.47</v>
          </cell>
          <cell r="AC1509" t="str">
            <v>Общестроительные работы (полы)</v>
          </cell>
        </row>
        <row r="1510">
          <cell r="A1510">
            <v>2009</v>
          </cell>
          <cell r="O1510">
            <v>21461.19</v>
          </cell>
          <cell r="AC1510" t="str">
            <v>Общестроительные работы (полы)</v>
          </cell>
        </row>
        <row r="1511">
          <cell r="A1511">
            <v>2009</v>
          </cell>
          <cell r="O1511">
            <v>2730.95</v>
          </cell>
          <cell r="AC1511" t="str">
            <v>Общестроительные работы (полы)</v>
          </cell>
        </row>
        <row r="1512">
          <cell r="A1512">
            <v>2009</v>
          </cell>
          <cell r="O1512">
            <v>10194.02</v>
          </cell>
          <cell r="AC1512" t="str">
            <v>Общестроительные работы (полы)</v>
          </cell>
        </row>
        <row r="1513">
          <cell r="A1513">
            <v>2009</v>
          </cell>
          <cell r="O1513">
            <v>3324.27</v>
          </cell>
          <cell r="AC1513" t="str">
            <v>Общестроительные работы (полы)</v>
          </cell>
        </row>
        <row r="1514">
          <cell r="A1514">
            <v>2009</v>
          </cell>
          <cell r="O1514">
            <v>13684.15</v>
          </cell>
          <cell r="AC1514" t="str">
            <v>Общестроительные работы (полы)</v>
          </cell>
        </row>
        <row r="1515">
          <cell r="A1515">
            <v>2009</v>
          </cell>
          <cell r="O1515">
            <v>15756.62</v>
          </cell>
          <cell r="AC1515" t="str">
            <v>Общестроительные работы (полы)</v>
          </cell>
        </row>
        <row r="1516">
          <cell r="A1516">
            <v>2009</v>
          </cell>
          <cell r="O1516">
            <v>12479.94</v>
          </cell>
          <cell r="AC1516" t="str">
            <v>Общестроительные работы (полы)</v>
          </cell>
        </row>
        <row r="1517">
          <cell r="A1517">
            <v>2009</v>
          </cell>
          <cell r="O1517">
            <v>13684.15</v>
          </cell>
          <cell r="AC1517" t="str">
            <v>Общестроительные работы (полы)</v>
          </cell>
        </row>
        <row r="1518">
          <cell r="A1518">
            <v>2009</v>
          </cell>
          <cell r="O1518">
            <v>15212.04</v>
          </cell>
          <cell r="AC1518" t="str">
            <v>Общестроительные работы (полы)</v>
          </cell>
        </row>
        <row r="1519">
          <cell r="A1519">
            <v>2009</v>
          </cell>
          <cell r="O1519">
            <v>32481.1</v>
          </cell>
          <cell r="AC1519" t="str">
            <v>Общестроительные работы (полы)</v>
          </cell>
        </row>
        <row r="1520">
          <cell r="A1520">
            <v>2009</v>
          </cell>
          <cell r="O1520">
            <v>10592.02</v>
          </cell>
          <cell r="AC1520" t="str">
            <v>Общестроительные работы (полы)</v>
          </cell>
        </row>
        <row r="1521">
          <cell r="A1521">
            <v>2009</v>
          </cell>
          <cell r="O1521">
            <v>16034.46</v>
          </cell>
          <cell r="AC1521" t="str">
            <v>Общестроительные работы (полы)</v>
          </cell>
        </row>
        <row r="1522">
          <cell r="A1522">
            <v>2009</v>
          </cell>
          <cell r="O1522">
            <v>52110.87</v>
          </cell>
          <cell r="AC1522" t="str">
            <v>Общестроительные работы (полы)</v>
          </cell>
        </row>
        <row r="1523">
          <cell r="A1523">
            <v>2009</v>
          </cell>
          <cell r="O1523">
            <v>16993.12</v>
          </cell>
          <cell r="AC1523" t="str">
            <v>Общестроительные работы (полы)</v>
          </cell>
        </row>
        <row r="1524">
          <cell r="A1524">
            <v>2009</v>
          </cell>
          <cell r="O1524">
            <v>9867.35</v>
          </cell>
          <cell r="AC1524" t="str">
            <v>Общестроительные работы (полы)</v>
          </cell>
        </row>
        <row r="1525">
          <cell r="A1525">
            <v>2009</v>
          </cell>
          <cell r="O1525">
            <v>38037.93</v>
          </cell>
          <cell r="AC1525" t="str">
            <v>Общестроительные работы (полы)</v>
          </cell>
        </row>
        <row r="1526">
          <cell r="A1526">
            <v>2009</v>
          </cell>
          <cell r="O1526">
            <v>12404.11</v>
          </cell>
          <cell r="AC1526" t="str">
            <v>Общестроительные работы (полы)</v>
          </cell>
        </row>
        <row r="1527">
          <cell r="A1527">
            <v>2009</v>
          </cell>
          <cell r="O1527">
            <v>69089.41</v>
          </cell>
          <cell r="AC1527" t="str">
            <v>Общестроительные работы (полы)</v>
          </cell>
        </row>
        <row r="1528">
          <cell r="A1528">
            <v>2009</v>
          </cell>
          <cell r="O1528">
            <v>79553.77</v>
          </cell>
          <cell r="AC1528" t="str">
            <v>Общестроительные работы (полы)</v>
          </cell>
        </row>
        <row r="1529">
          <cell r="A1529">
            <v>2009</v>
          </cell>
          <cell r="O1529">
            <v>63011.360000000001</v>
          </cell>
          <cell r="AC1529" t="str">
            <v>Общестроительные работы (полы)</v>
          </cell>
        </row>
        <row r="1530">
          <cell r="A1530">
            <v>2009</v>
          </cell>
          <cell r="O1530">
            <v>69089.41</v>
          </cell>
          <cell r="AC1530" t="str">
            <v>Общестроительные работы (полы)</v>
          </cell>
        </row>
        <row r="1531">
          <cell r="A1531">
            <v>2009</v>
          </cell>
          <cell r="O1531">
            <v>7694.18</v>
          </cell>
          <cell r="AC1531" t="str">
            <v>Общестроительные работы (полы)</v>
          </cell>
        </row>
        <row r="1532">
          <cell r="A1532">
            <v>2009</v>
          </cell>
          <cell r="O1532">
            <v>16444.849999999999</v>
          </cell>
          <cell r="AC1532" t="str">
            <v>Общестроительные работы (полы)</v>
          </cell>
        </row>
        <row r="1533">
          <cell r="A1533">
            <v>2009</v>
          </cell>
          <cell r="O1533">
            <v>5362.48</v>
          </cell>
          <cell r="AC1533" t="str">
            <v>Общестроительные работы (полы)</v>
          </cell>
        </row>
        <row r="1534">
          <cell r="A1534">
            <v>2009</v>
          </cell>
          <cell r="O1534">
            <v>15036.14</v>
          </cell>
          <cell r="AC1534" t="str">
            <v>Общестроительные работы (полы)</v>
          </cell>
        </row>
        <row r="1535">
          <cell r="A1535">
            <v>2009</v>
          </cell>
          <cell r="O1535">
            <v>48936.959999999999</v>
          </cell>
          <cell r="AC1535" t="str">
            <v>Общестроительные работы (полы)</v>
          </cell>
        </row>
        <row r="1536">
          <cell r="A1536">
            <v>2009</v>
          </cell>
          <cell r="O1536">
            <v>15958.17</v>
          </cell>
          <cell r="AC1536" t="str">
            <v>Общестроительные работы (полы)</v>
          </cell>
        </row>
        <row r="1537">
          <cell r="A1537">
            <v>2009</v>
          </cell>
        </row>
        <row r="1538">
          <cell r="A1538">
            <v>2009</v>
          </cell>
          <cell r="O1538">
            <v>259072.22</v>
          </cell>
          <cell r="AC1538" t="str">
            <v>Общестроительные работы (стены и колонны)</v>
          </cell>
        </row>
        <row r="1539">
          <cell r="A1539">
            <v>2009</v>
          </cell>
          <cell r="O1539">
            <v>194703.19</v>
          </cell>
          <cell r="AC1539" t="str">
            <v>Общестроительные работы (стены и колонны)</v>
          </cell>
        </row>
        <row r="1540">
          <cell r="A1540">
            <v>2009</v>
          </cell>
          <cell r="O1540">
            <v>162434.32</v>
          </cell>
          <cell r="AC1540" t="str">
            <v>Общестроительные работы (стены и колонны)</v>
          </cell>
        </row>
        <row r="1541">
          <cell r="A1541">
            <v>2009</v>
          </cell>
          <cell r="O1541">
            <v>1000293.67</v>
          </cell>
          <cell r="AC1541" t="str">
            <v>Общестроительные работы (стены и колонны)</v>
          </cell>
        </row>
        <row r="1542">
          <cell r="A1542">
            <v>2009</v>
          </cell>
          <cell r="O1542">
            <v>11288.03</v>
          </cell>
          <cell r="AC1542" t="str">
            <v>Общестроительные работы (стены и колонны)</v>
          </cell>
        </row>
        <row r="1543">
          <cell r="A1543">
            <v>2009</v>
          </cell>
          <cell r="O1543">
            <v>37811.550000000003</v>
          </cell>
          <cell r="AC1543" t="str">
            <v>Общестроительные работы (стены и колонны)</v>
          </cell>
        </row>
        <row r="1544">
          <cell r="A1544">
            <v>2009</v>
          </cell>
          <cell r="O1544">
            <v>1275967.69</v>
          </cell>
          <cell r="AC1544" t="str">
            <v>Общестроительные работы (стены и колонны)</v>
          </cell>
        </row>
        <row r="1545">
          <cell r="A1545">
            <v>2009</v>
          </cell>
          <cell r="O1545">
            <v>6450.38</v>
          </cell>
          <cell r="AC1545" t="str">
            <v>Общестроительные работы (стены и колонны)</v>
          </cell>
        </row>
        <row r="1546">
          <cell r="A1546">
            <v>2009</v>
          </cell>
          <cell r="O1546">
            <v>231017.56</v>
          </cell>
          <cell r="AC1546" t="str">
            <v>Общестроительные работы (стены и колонны)</v>
          </cell>
        </row>
        <row r="1547">
          <cell r="A1547">
            <v>2009</v>
          </cell>
          <cell r="O1547">
            <v>75635.460000000006</v>
          </cell>
          <cell r="AC1547" t="str">
            <v>Общестроительные работы (стены и колонны)</v>
          </cell>
        </row>
        <row r="1548">
          <cell r="A1548">
            <v>2009</v>
          </cell>
        </row>
        <row r="1549">
          <cell r="A1549">
            <v>2009</v>
          </cell>
          <cell r="O1549">
            <v>26509.68</v>
          </cell>
          <cell r="AC1549" t="str">
            <v>Общестроительные работы (перекрытия)</v>
          </cell>
        </row>
        <row r="1550">
          <cell r="A1550">
            <v>2009</v>
          </cell>
          <cell r="O1550">
            <v>14559.77</v>
          </cell>
          <cell r="AC1550" t="str">
            <v>Общестроительные работы (перекрытия)</v>
          </cell>
        </row>
        <row r="1551">
          <cell r="A1551">
            <v>2009</v>
          </cell>
          <cell r="O1551">
            <v>76483.05</v>
          </cell>
          <cell r="AC1551" t="str">
            <v>Общестроительные работы (перекрытия)</v>
          </cell>
        </row>
        <row r="1552">
          <cell r="A1552">
            <v>2009</v>
          </cell>
          <cell r="O1552">
            <v>8682.4</v>
          </cell>
          <cell r="AC1552" t="str">
            <v>Общестроительные работы (перекрытия)</v>
          </cell>
        </row>
        <row r="1553">
          <cell r="A1553">
            <v>2009</v>
          </cell>
          <cell r="O1553">
            <v>12517.82</v>
          </cell>
          <cell r="AC1553" t="str">
            <v>Общестроительные работы (перекрытия)</v>
          </cell>
        </row>
        <row r="1554">
          <cell r="A1554">
            <v>2009</v>
          </cell>
          <cell r="O1554">
            <v>42706.64</v>
          </cell>
          <cell r="AC1554" t="str">
            <v>Общестроительные работы (перекрытия)</v>
          </cell>
        </row>
        <row r="1555">
          <cell r="A1555">
            <v>2009</v>
          </cell>
          <cell r="O1555">
            <v>13235.95</v>
          </cell>
          <cell r="AC1555" t="str">
            <v>Общестроительные работы (перекрытия)</v>
          </cell>
        </row>
        <row r="1556">
          <cell r="A1556">
            <v>2009</v>
          </cell>
          <cell r="O1556">
            <v>2975.86</v>
          </cell>
          <cell r="AC1556" t="str">
            <v>Общестроительные работы (перекрытия)</v>
          </cell>
        </row>
        <row r="1557">
          <cell r="A1557">
            <v>2009</v>
          </cell>
          <cell r="O1557">
            <v>2158.96</v>
          </cell>
          <cell r="AC1557" t="str">
            <v>Общестроительные работы (перекрытия)</v>
          </cell>
        </row>
        <row r="1558">
          <cell r="A1558">
            <v>2009</v>
          </cell>
        </row>
        <row r="1559">
          <cell r="A1559">
            <v>2009</v>
          </cell>
          <cell r="O1559">
            <v>41599.06</v>
          </cell>
          <cell r="AC1559" t="str">
            <v>Общестроительные работы (фасад)</v>
          </cell>
        </row>
        <row r="1560">
          <cell r="A1560">
            <v>2009</v>
          </cell>
          <cell r="O1560">
            <v>9573.4699999999993</v>
          </cell>
          <cell r="AC1560" t="str">
            <v>Общестроительные работы (фасад)</v>
          </cell>
        </row>
        <row r="1561">
          <cell r="A1561">
            <v>2009</v>
          </cell>
          <cell r="O1561">
            <v>23069.75</v>
          </cell>
          <cell r="AC1561" t="str">
            <v>Общестроительные работы (фасад)</v>
          </cell>
        </row>
        <row r="1562">
          <cell r="A1562">
            <v>2009</v>
          </cell>
          <cell r="O1562">
            <v>3907.69</v>
          </cell>
          <cell r="AC1562" t="str">
            <v>Общестроительные работы (фасад)</v>
          </cell>
        </row>
        <row r="1563">
          <cell r="A1563">
            <v>2009</v>
          </cell>
          <cell r="O1563">
            <v>51666.89</v>
          </cell>
          <cell r="AC1563" t="str">
            <v>Общестроительные работы (фасад)</v>
          </cell>
        </row>
        <row r="1564">
          <cell r="A1564">
            <v>2009</v>
          </cell>
          <cell r="O1564">
            <v>98546.12</v>
          </cell>
          <cell r="AC1564" t="str">
            <v>Общестроительные работы (фасад)</v>
          </cell>
        </row>
        <row r="1565">
          <cell r="A1565">
            <v>2009</v>
          </cell>
          <cell r="O1565">
            <v>19925.900000000001</v>
          </cell>
          <cell r="AC1565" t="str">
            <v>Общестроительные работы (фасад)</v>
          </cell>
        </row>
        <row r="1566">
          <cell r="A1566">
            <v>2009</v>
          </cell>
          <cell r="O1566">
            <v>2191.83</v>
          </cell>
          <cell r="AC1566" t="str">
            <v>Общестроительные работы (фасад)</v>
          </cell>
        </row>
        <row r="1567">
          <cell r="A1567">
            <v>2009</v>
          </cell>
          <cell r="O1567">
            <v>32283.1</v>
          </cell>
          <cell r="AC1567" t="str">
            <v>Общестроительные работы (фасад)</v>
          </cell>
        </row>
        <row r="1568">
          <cell r="A1568">
            <v>2009</v>
          </cell>
          <cell r="O1568">
            <v>66992.37</v>
          </cell>
          <cell r="AC1568" t="str">
            <v>Общестроительные работы (фасад)</v>
          </cell>
        </row>
        <row r="1569">
          <cell r="A1569">
            <v>2009</v>
          </cell>
          <cell r="O1569">
            <v>63887.59</v>
          </cell>
          <cell r="AC1569" t="str">
            <v>Общестроительные работы (фасад)</v>
          </cell>
        </row>
        <row r="1570">
          <cell r="A1570">
            <v>2009</v>
          </cell>
          <cell r="O1570">
            <v>258305.36</v>
          </cell>
          <cell r="AC1570" t="str">
            <v>Общестроительные работы (фасад)</v>
          </cell>
        </row>
        <row r="1571">
          <cell r="A1571">
            <v>2009</v>
          </cell>
          <cell r="O1571">
            <v>146370.49</v>
          </cell>
          <cell r="AC1571" t="str">
            <v>Общестроительные работы (фасад)</v>
          </cell>
        </row>
        <row r="1572">
          <cell r="A1572">
            <v>2009</v>
          </cell>
          <cell r="O1572">
            <v>3984.02</v>
          </cell>
          <cell r="AC1572" t="str">
            <v>Общестроительные работы (фасад)</v>
          </cell>
        </row>
        <row r="1573">
          <cell r="A1573">
            <v>2009</v>
          </cell>
          <cell r="O1573">
            <v>129367.89</v>
          </cell>
          <cell r="AC1573" t="str">
            <v>Общестроительные работы (фасад)</v>
          </cell>
        </row>
        <row r="1574">
          <cell r="A1574">
            <v>2009</v>
          </cell>
          <cell r="O1574">
            <v>10757.89</v>
          </cell>
          <cell r="AC1574" t="str">
            <v>Общестроительные работы (фасад)</v>
          </cell>
        </row>
        <row r="1575">
          <cell r="A1575">
            <v>2009</v>
          </cell>
          <cell r="O1575">
            <v>407264.53</v>
          </cell>
          <cell r="AC1575" t="str">
            <v>Общестроительные работы (фасад)</v>
          </cell>
        </row>
        <row r="1576">
          <cell r="A1576">
            <v>2009</v>
          </cell>
          <cell r="O1576">
            <v>328851.59999999998</v>
          </cell>
          <cell r="AC1576" t="str">
            <v>Общестроительные работы (фасад)</v>
          </cell>
        </row>
        <row r="1577">
          <cell r="A1577">
            <v>2009</v>
          </cell>
          <cell r="O1577">
            <v>1443853.43</v>
          </cell>
          <cell r="AC1577" t="str">
            <v>Общестроительные работы (фасад)</v>
          </cell>
        </row>
        <row r="1578">
          <cell r="A1578">
            <v>2009</v>
          </cell>
          <cell r="O1578">
            <v>257177.93</v>
          </cell>
          <cell r="AC1578" t="str">
            <v>Общестроительные работы (фасад)</v>
          </cell>
        </row>
        <row r="1579">
          <cell r="A1579">
            <v>2009</v>
          </cell>
          <cell r="O1579">
            <v>35266.18</v>
          </cell>
          <cell r="AC1579" t="str">
            <v>Общестроительные работы (фасад)</v>
          </cell>
        </row>
        <row r="1580">
          <cell r="A1580">
            <v>2009</v>
          </cell>
          <cell r="O1580">
            <v>69426.38</v>
          </cell>
          <cell r="AC1580" t="str">
            <v>Общестроительные работы (фасад)</v>
          </cell>
        </row>
        <row r="1581">
          <cell r="A1581">
            <v>2009</v>
          </cell>
          <cell r="O1581">
            <v>26167.48</v>
          </cell>
          <cell r="AC1581" t="str">
            <v>Общестроительные работы (фасад)</v>
          </cell>
        </row>
        <row r="1582">
          <cell r="A1582">
            <v>2009</v>
          </cell>
          <cell r="O1582">
            <v>5744.04</v>
          </cell>
          <cell r="AC1582" t="str">
            <v>Общестроительные работы (фасад)</v>
          </cell>
        </row>
        <row r="1583">
          <cell r="A1583">
            <v>2009</v>
          </cell>
          <cell r="O1583">
            <v>13841.84</v>
          </cell>
          <cell r="AC1583" t="str">
            <v>Общестроительные работы (фасад)</v>
          </cell>
        </row>
        <row r="1584">
          <cell r="A1584">
            <v>2009</v>
          </cell>
          <cell r="O1584">
            <v>2344.5</v>
          </cell>
          <cell r="AC1584" t="str">
            <v>Общестроительные работы (фасад)</v>
          </cell>
        </row>
        <row r="1585">
          <cell r="A1585">
            <v>2009</v>
          </cell>
          <cell r="O1585">
            <v>28606.74</v>
          </cell>
          <cell r="AC1585" t="str">
            <v>Общестроительные работы (фасад)</v>
          </cell>
        </row>
        <row r="1586">
          <cell r="A1586">
            <v>2009</v>
          </cell>
          <cell r="O1586">
            <v>61988.74</v>
          </cell>
          <cell r="AC1586" t="str">
            <v>Общестроительные работы (фасад)</v>
          </cell>
        </row>
        <row r="1587">
          <cell r="A1587">
            <v>2009</v>
          </cell>
          <cell r="O1587">
            <v>10027.33</v>
          </cell>
          <cell r="AC1587" t="str">
            <v>Общестроительные работы (фасад)</v>
          </cell>
        </row>
        <row r="1588">
          <cell r="A1588">
            <v>2009</v>
          </cell>
          <cell r="O1588">
            <v>1096.8399999999999</v>
          </cell>
          <cell r="AC1588" t="str">
            <v>Общестроительные работы (фасад)</v>
          </cell>
        </row>
        <row r="1589">
          <cell r="A1589">
            <v>2009</v>
          </cell>
          <cell r="O1589">
            <v>20307.23</v>
          </cell>
          <cell r="AC1589" t="str">
            <v>Общестроительные работы (фасад)</v>
          </cell>
        </row>
        <row r="1590">
          <cell r="A1590">
            <v>2009</v>
          </cell>
          <cell r="O1590">
            <v>37231.599999999999</v>
          </cell>
          <cell r="AC1590" t="str">
            <v>Общестроительные работы (фасад)</v>
          </cell>
        </row>
        <row r="1591">
          <cell r="A1591">
            <v>2009</v>
          </cell>
          <cell r="O1591">
            <v>35505.839999999997</v>
          </cell>
          <cell r="AC1591" t="str">
            <v>Общестроительные работы (фасад)</v>
          </cell>
        </row>
        <row r="1592">
          <cell r="A1592">
            <v>2009</v>
          </cell>
          <cell r="O1592">
            <v>59729.2</v>
          </cell>
          <cell r="AC1592" t="str">
            <v>Общестроительные работы (фасад)</v>
          </cell>
        </row>
        <row r="1593">
          <cell r="A1593">
            <v>2009</v>
          </cell>
          <cell r="O1593">
            <v>26281.82</v>
          </cell>
          <cell r="AC1593" t="str">
            <v>Общестроительные работы (фасад)</v>
          </cell>
        </row>
        <row r="1594">
          <cell r="A1594">
            <v>2009</v>
          </cell>
          <cell r="O1594">
            <v>9236.32</v>
          </cell>
          <cell r="AC1594" t="str">
            <v>Общестроительные работы (фасад)</v>
          </cell>
        </row>
        <row r="1595">
          <cell r="A1595">
            <v>2009</v>
          </cell>
          <cell r="O1595">
            <v>29914.21</v>
          </cell>
          <cell r="AC1595" t="str">
            <v>Общестроительные работы (фасад)</v>
          </cell>
        </row>
        <row r="1596">
          <cell r="A1596">
            <v>2009</v>
          </cell>
          <cell r="O1596">
            <v>2610.86</v>
          </cell>
          <cell r="AC1596" t="str">
            <v>Общестроительные работы (фасад)</v>
          </cell>
        </row>
        <row r="1597">
          <cell r="A1597">
            <v>2009</v>
          </cell>
          <cell r="O1597">
            <v>410855.88</v>
          </cell>
          <cell r="AC1597" t="str">
            <v>Общестроительные работы (фасад)</v>
          </cell>
        </row>
        <row r="1598">
          <cell r="A1598">
            <v>2009</v>
          </cell>
          <cell r="O1598">
            <v>331751.46999999997</v>
          </cell>
          <cell r="AC1598" t="str">
            <v>Общестроительные работы (фасад)</v>
          </cell>
        </row>
        <row r="1599">
          <cell r="A1599">
            <v>2009</v>
          </cell>
          <cell r="O1599">
            <v>1456462.68</v>
          </cell>
          <cell r="AC1599" t="str">
            <v>Общестроительные работы (фасад)</v>
          </cell>
        </row>
        <row r="1600">
          <cell r="A1600">
            <v>2009</v>
          </cell>
          <cell r="O1600">
            <v>259418.31</v>
          </cell>
          <cell r="AC1600" t="str">
            <v>Общестроительные работы (фасад)</v>
          </cell>
        </row>
        <row r="1601">
          <cell r="A1601">
            <v>2009</v>
          </cell>
          <cell r="O1601">
            <v>35573.42</v>
          </cell>
          <cell r="AC1601" t="str">
            <v>Общестроительные работы (фасад)</v>
          </cell>
        </row>
        <row r="1602">
          <cell r="A1602">
            <v>2009</v>
          </cell>
          <cell r="O1602">
            <v>64629.02</v>
          </cell>
          <cell r="AC1602" t="str">
            <v>Общестроительные работы (фасад)</v>
          </cell>
        </row>
        <row r="1603">
          <cell r="A1603">
            <v>2009</v>
          </cell>
        </row>
        <row r="1604">
          <cell r="A1604">
            <v>2009</v>
          </cell>
          <cell r="O1604">
            <v>79156.58</v>
          </cell>
          <cell r="AC1604" t="str">
            <v>Отопление и вентиляция (отопление)</v>
          </cell>
        </row>
        <row r="1605">
          <cell r="A1605">
            <v>2009</v>
          </cell>
          <cell r="O1605">
            <v>60611.68</v>
          </cell>
          <cell r="AC1605" t="str">
            <v>Отопление и вентиляция (отопление)</v>
          </cell>
        </row>
        <row r="1606">
          <cell r="A1606">
            <v>2009</v>
          </cell>
          <cell r="O1606">
            <v>7431.64</v>
          </cell>
          <cell r="AC1606" t="str">
            <v>Отопление и вентиляция (отопление)</v>
          </cell>
        </row>
        <row r="1607">
          <cell r="A1607">
            <v>2009</v>
          </cell>
          <cell r="O1607">
            <v>238.56</v>
          </cell>
          <cell r="AC1607" t="str">
            <v>Отопление и вентиляция (отопление)</v>
          </cell>
        </row>
        <row r="1608">
          <cell r="A1608">
            <v>2009</v>
          </cell>
          <cell r="O1608">
            <v>5215.7</v>
          </cell>
          <cell r="AC1608" t="str">
            <v>Отопление и вентиляция (отопление)</v>
          </cell>
        </row>
        <row r="1609">
          <cell r="A1609">
            <v>2009</v>
          </cell>
          <cell r="O1609">
            <v>622.22</v>
          </cell>
          <cell r="AC1609" t="str">
            <v>Отопление и вентиляция (отопление)</v>
          </cell>
        </row>
        <row r="1610">
          <cell r="A1610">
            <v>2009</v>
          </cell>
          <cell r="O1610">
            <v>4588.84</v>
          </cell>
          <cell r="AC1610" t="str">
            <v>Отопление и вентиляция (отопление)</v>
          </cell>
        </row>
        <row r="1611">
          <cell r="A1611">
            <v>2009</v>
          </cell>
          <cell r="O1611">
            <v>3367.54</v>
          </cell>
          <cell r="AC1611" t="str">
            <v>Отопление и вентиляция (отопление)</v>
          </cell>
        </row>
        <row r="1612">
          <cell r="A1612">
            <v>2009</v>
          </cell>
          <cell r="O1612">
            <v>518.66999999999996</v>
          </cell>
          <cell r="AC1612" t="str">
            <v>Отопление и вентиляция (отопление)</v>
          </cell>
        </row>
        <row r="1613">
          <cell r="A1613">
            <v>2009</v>
          </cell>
          <cell r="O1613">
            <v>20199.5</v>
          </cell>
          <cell r="AC1613" t="str">
            <v>Отопление и вентиляция (отопление)</v>
          </cell>
        </row>
        <row r="1614">
          <cell r="A1614">
            <v>2009</v>
          </cell>
          <cell r="O1614">
            <v>2074.6</v>
          </cell>
          <cell r="AC1614" t="str">
            <v>Отопление и вентиляция (отопление)</v>
          </cell>
        </row>
        <row r="1615">
          <cell r="A1615">
            <v>2009</v>
          </cell>
          <cell r="O1615">
            <v>10307.969999999999</v>
          </cell>
          <cell r="AC1615" t="str">
            <v>Отопление и вентиляция (отопление)</v>
          </cell>
        </row>
        <row r="1616">
          <cell r="A1616">
            <v>2009</v>
          </cell>
          <cell r="O1616">
            <v>679.18</v>
          </cell>
          <cell r="AC1616" t="str">
            <v>Отопление и вентиляция (отопление)</v>
          </cell>
        </row>
        <row r="1617">
          <cell r="A1617">
            <v>2009</v>
          </cell>
          <cell r="O1617">
            <v>15559.28</v>
          </cell>
          <cell r="AC1617" t="str">
            <v>Отопление и вентиляция (отопление)</v>
          </cell>
        </row>
        <row r="1618">
          <cell r="A1618">
            <v>2009</v>
          </cell>
          <cell r="O1618">
            <v>2469.73</v>
          </cell>
          <cell r="AC1618" t="str">
            <v>Отопление и вентиляция (отопление)</v>
          </cell>
        </row>
        <row r="1619">
          <cell r="A1619">
            <v>2009</v>
          </cell>
          <cell r="O1619">
            <v>3964.58</v>
          </cell>
          <cell r="AC1619" t="str">
            <v>Отопление и вентиляция (отопление)</v>
          </cell>
        </row>
        <row r="1620">
          <cell r="A1620">
            <v>2009</v>
          </cell>
          <cell r="O1620">
            <v>2519.15</v>
          </cell>
          <cell r="AC1620" t="str">
            <v>Отопление и вентиляция (отопление)</v>
          </cell>
        </row>
        <row r="1621">
          <cell r="A1621">
            <v>2009</v>
          </cell>
          <cell r="O1621">
            <v>4099.7700000000004</v>
          </cell>
          <cell r="AC1621" t="str">
            <v>Отопление и вентиляция (отопление)</v>
          </cell>
        </row>
        <row r="1622">
          <cell r="A1622">
            <v>2009</v>
          </cell>
          <cell r="O1622">
            <v>1586.18</v>
          </cell>
          <cell r="AC1622" t="str">
            <v>Отопление и вентиляция (отопление)</v>
          </cell>
        </row>
        <row r="1623">
          <cell r="A1623">
            <v>2009</v>
          </cell>
          <cell r="O1623">
            <v>2148.67</v>
          </cell>
          <cell r="AC1623" t="str">
            <v>Отопление и вентиляция (отопление)</v>
          </cell>
        </row>
        <row r="1624">
          <cell r="A1624">
            <v>2009</v>
          </cell>
          <cell r="O1624">
            <v>582.17999999999995</v>
          </cell>
          <cell r="AC1624" t="str">
            <v>Отопление и вентиляция (отопление)</v>
          </cell>
        </row>
        <row r="1625">
          <cell r="A1625">
            <v>2009</v>
          </cell>
          <cell r="O1625">
            <v>4001.01</v>
          </cell>
          <cell r="AC1625" t="str">
            <v>Отопление и вентиляция (отопление)</v>
          </cell>
        </row>
        <row r="1626">
          <cell r="A1626">
            <v>2009</v>
          </cell>
          <cell r="O1626">
            <v>6816.72</v>
          </cell>
          <cell r="AC1626" t="str">
            <v>Отопление и вентиляция (отопление)</v>
          </cell>
        </row>
        <row r="1627">
          <cell r="A1627">
            <v>2009</v>
          </cell>
          <cell r="O1627">
            <v>22362.19</v>
          </cell>
          <cell r="AC1627" t="str">
            <v>Отопление и вентиляция (отопление)</v>
          </cell>
        </row>
        <row r="1628">
          <cell r="A1628">
            <v>2009</v>
          </cell>
          <cell r="O1628">
            <v>5052.25</v>
          </cell>
          <cell r="AC1628" t="str">
            <v>Отопление и вентиляция (отопление)</v>
          </cell>
        </row>
        <row r="1629">
          <cell r="A1629">
            <v>2009</v>
          </cell>
          <cell r="O1629">
            <v>41760.07</v>
          </cell>
          <cell r="AC1629" t="str">
            <v>Отопление и вентиляция (отопление)</v>
          </cell>
        </row>
        <row r="1630">
          <cell r="A1630">
            <v>2009</v>
          </cell>
          <cell r="O1630">
            <v>302.20999999999998</v>
          </cell>
          <cell r="AC1630" t="str">
            <v>Отопление и вентиляция (отопление)</v>
          </cell>
        </row>
        <row r="1631">
          <cell r="A1631">
            <v>2009</v>
          </cell>
          <cell r="O1631">
            <v>189.53</v>
          </cell>
          <cell r="AC1631" t="str">
            <v>Отопление и вентиляция (отопление)</v>
          </cell>
        </row>
        <row r="1632">
          <cell r="A1632">
            <v>2009</v>
          </cell>
          <cell r="O1632">
            <v>9673.65</v>
          </cell>
          <cell r="AC1632" t="str">
            <v>Отопление и вентиляция (отопление)</v>
          </cell>
        </row>
        <row r="1633">
          <cell r="A1633">
            <v>2009</v>
          </cell>
          <cell r="O1633">
            <v>102.11</v>
          </cell>
          <cell r="AC1633" t="str">
            <v>Отопление и вентиляция (отопление)</v>
          </cell>
        </row>
        <row r="1634">
          <cell r="A1634">
            <v>2009</v>
          </cell>
          <cell r="O1634">
            <v>43.77</v>
          </cell>
          <cell r="AC1634" t="str">
            <v>Отопление и вентиляция (отопление)</v>
          </cell>
        </row>
        <row r="1635">
          <cell r="A1635">
            <v>2009</v>
          </cell>
          <cell r="O1635">
            <v>6474.07</v>
          </cell>
          <cell r="AC1635" t="str">
            <v>Отопление и вентиляция (отопление)</v>
          </cell>
        </row>
        <row r="1636">
          <cell r="A1636">
            <v>2009</v>
          </cell>
          <cell r="O1636">
            <v>67.959999999999994</v>
          </cell>
          <cell r="AC1636" t="str">
            <v>Отопление и вентиляция (отопление)</v>
          </cell>
        </row>
        <row r="1637">
          <cell r="A1637">
            <v>2009</v>
          </cell>
          <cell r="O1637">
            <v>43.8</v>
          </cell>
          <cell r="AC1637" t="str">
            <v>Отопление и вентиляция (отопление)</v>
          </cell>
        </row>
        <row r="1638">
          <cell r="A1638">
            <v>2009</v>
          </cell>
          <cell r="AC1638" t="str">
            <v>Отопление и вентиляция (отопление)</v>
          </cell>
        </row>
        <row r="1639">
          <cell r="A1639">
            <v>2009</v>
          </cell>
          <cell r="O1639">
            <v>10280.120000000001</v>
          </cell>
          <cell r="AC1639" t="str">
            <v>Водопровод и канализация (система водяного пожаротушения)</v>
          </cell>
        </row>
        <row r="1640">
          <cell r="A1640">
            <v>2009</v>
          </cell>
          <cell r="O1640">
            <v>102985.42</v>
          </cell>
          <cell r="AC1640" t="str">
            <v>Водопровод и канализация (система водяного пожаротушения)</v>
          </cell>
        </row>
        <row r="1641">
          <cell r="A1641">
            <v>2009</v>
          </cell>
          <cell r="O1641">
            <v>10280.120000000001</v>
          </cell>
          <cell r="AC1641" t="str">
            <v>Водопровод и канализация (система водяного пожаротушения)</v>
          </cell>
        </row>
        <row r="1642">
          <cell r="A1642">
            <v>2009</v>
          </cell>
          <cell r="O1642">
            <v>102985.42</v>
          </cell>
          <cell r="AC1642" t="str">
            <v>Водопровод и канализация (система водяного пожаротушения)</v>
          </cell>
        </row>
        <row r="1643">
          <cell r="A1643">
            <v>2009</v>
          </cell>
          <cell r="O1643">
            <v>7023.19</v>
          </cell>
          <cell r="AC1643" t="str">
            <v>Водопровод и канализация (система водяного пожаротушения)</v>
          </cell>
        </row>
        <row r="1644">
          <cell r="A1644">
            <v>2009</v>
          </cell>
          <cell r="O1644">
            <v>20948.900000000001</v>
          </cell>
          <cell r="AC1644" t="str">
            <v>Водопровод и канализация (система водяного пожаротушения)</v>
          </cell>
        </row>
        <row r="1645">
          <cell r="A1645">
            <v>2009</v>
          </cell>
          <cell r="O1645">
            <v>2911.24</v>
          </cell>
          <cell r="AC1645" t="str">
            <v>Водопровод и канализация (система водяного пожаротушения)</v>
          </cell>
        </row>
        <row r="1646">
          <cell r="A1646">
            <v>2009</v>
          </cell>
          <cell r="O1646">
            <v>10714.32</v>
          </cell>
          <cell r="AC1646" t="str">
            <v>Водопровод и канализация (система водяного пожаротушения)</v>
          </cell>
        </row>
        <row r="1647">
          <cell r="A1647">
            <v>2009</v>
          </cell>
          <cell r="O1647">
            <v>9028.48</v>
          </cell>
          <cell r="AC1647" t="str">
            <v>Водопровод и канализация (система водяного пожаротушения)</v>
          </cell>
        </row>
        <row r="1648">
          <cell r="A1648">
            <v>2009</v>
          </cell>
          <cell r="O1648">
            <v>80885.13</v>
          </cell>
          <cell r="AC1648" t="str">
            <v>Водопровод и канализация (система водяного пожаротушения)</v>
          </cell>
        </row>
        <row r="1649">
          <cell r="A1649">
            <v>2009</v>
          </cell>
          <cell r="O1649">
            <v>9028.48</v>
          </cell>
          <cell r="AC1649" t="str">
            <v>Водопровод и канализация (система водяного пожаротушения)</v>
          </cell>
        </row>
        <row r="1650">
          <cell r="A1650">
            <v>2009</v>
          </cell>
          <cell r="O1650">
            <v>80885.13</v>
          </cell>
          <cell r="AC1650" t="str">
            <v>Водопровод и канализация (система водяного пожаротушения)</v>
          </cell>
        </row>
        <row r="1651">
          <cell r="A1651">
            <v>2009</v>
          </cell>
          <cell r="O1651">
            <v>7023.19</v>
          </cell>
          <cell r="AC1651" t="str">
            <v>Водопровод и канализация (система водяного пожаротушения)</v>
          </cell>
        </row>
        <row r="1652">
          <cell r="A1652">
            <v>2009</v>
          </cell>
          <cell r="O1652">
            <v>25010.75</v>
          </cell>
          <cell r="AC1652" t="str">
            <v>Водопровод и канализация (система водяного пожаротушения)</v>
          </cell>
        </row>
        <row r="1653">
          <cell r="A1653">
            <v>2009</v>
          </cell>
          <cell r="O1653">
            <v>2911.24</v>
          </cell>
          <cell r="AC1653" t="str">
            <v>Водопровод и канализация (система водяного пожаротушения)</v>
          </cell>
        </row>
        <row r="1654">
          <cell r="A1654">
            <v>2009</v>
          </cell>
          <cell r="O1654">
            <v>10714.32</v>
          </cell>
          <cell r="AC1654" t="str">
            <v>Водопровод и канализация (система водяного пожаротушения)</v>
          </cell>
        </row>
        <row r="1655">
          <cell r="A1655">
            <v>2009</v>
          </cell>
          <cell r="O1655">
            <v>84255.75</v>
          </cell>
          <cell r="AC1655" t="str">
            <v>Водопровод и канализация (система водяного пожаротушения)</v>
          </cell>
        </row>
        <row r="1656">
          <cell r="A1656">
            <v>2009</v>
          </cell>
          <cell r="O1656">
            <v>138996.62</v>
          </cell>
          <cell r="AC1656" t="str">
            <v>Водопровод и канализация (система водяного пожаротушения)</v>
          </cell>
        </row>
        <row r="1657">
          <cell r="A1657">
            <v>2009</v>
          </cell>
          <cell r="O1657">
            <v>2423.39</v>
          </cell>
          <cell r="AC1657" t="str">
            <v>Водопровод и канализация (система водяного пожаротушения)</v>
          </cell>
        </row>
        <row r="1658">
          <cell r="A1658">
            <v>2009</v>
          </cell>
          <cell r="O1658">
            <v>10013.299999999999</v>
          </cell>
          <cell r="AC1658" t="str">
            <v>Водопровод и канализация (система водяного пожаротушения)</v>
          </cell>
        </row>
        <row r="1659">
          <cell r="A1659">
            <v>2009</v>
          </cell>
          <cell r="O1659">
            <v>3873.05</v>
          </cell>
          <cell r="AC1659" t="str">
            <v>Водопровод и канализация (система водяного пожаротушения)</v>
          </cell>
        </row>
        <row r="1660">
          <cell r="A1660">
            <v>2009</v>
          </cell>
          <cell r="O1660">
            <v>7473.66</v>
          </cell>
          <cell r="AC1660" t="str">
            <v>Водопровод и канализация (система водяного пожаротушения)</v>
          </cell>
        </row>
        <row r="1661">
          <cell r="A1661">
            <v>2009</v>
          </cell>
          <cell r="O1661">
            <v>54662.27</v>
          </cell>
          <cell r="AC1661" t="str">
            <v>Водопровод и канализация (система водяного пожаротушения)</v>
          </cell>
        </row>
        <row r="1662">
          <cell r="A1662">
            <v>2009</v>
          </cell>
          <cell r="O1662">
            <v>62704.02</v>
          </cell>
          <cell r="AC1662" t="str">
            <v>Водопровод и канализация (система водяного пожаротушения)</v>
          </cell>
        </row>
        <row r="1663">
          <cell r="A1663">
            <v>2009</v>
          </cell>
          <cell r="O1663">
            <v>94652.53</v>
          </cell>
          <cell r="AC1663" t="str">
            <v>Водопровод и канализация (система водяного пожаротушения)</v>
          </cell>
        </row>
        <row r="1664">
          <cell r="A1664">
            <v>2009</v>
          </cell>
          <cell r="O1664">
            <v>27930.86</v>
          </cell>
          <cell r="AC1664" t="str">
            <v>Водопровод и канализация (система водяного пожаротушения)</v>
          </cell>
        </row>
        <row r="1665">
          <cell r="A1665">
            <v>2009</v>
          </cell>
          <cell r="O1665">
            <v>51226.5</v>
          </cell>
          <cell r="AC1665" t="str">
            <v>Водопровод и канализация (система водяного пожаротушения)</v>
          </cell>
        </row>
        <row r="1666">
          <cell r="A1666">
            <v>2009</v>
          </cell>
          <cell r="O1666">
            <v>3961.72</v>
          </cell>
          <cell r="AC1666" t="str">
            <v>Водопровод и канализация (система водяного пожаротушения)</v>
          </cell>
        </row>
        <row r="1667">
          <cell r="A1667">
            <v>2009</v>
          </cell>
          <cell r="O1667">
            <v>7015.52</v>
          </cell>
          <cell r="AC1667" t="str">
            <v>Водопровод и канализация (система водяного пожаротушения)</v>
          </cell>
        </row>
        <row r="1668">
          <cell r="A1668">
            <v>2009</v>
          </cell>
          <cell r="O1668">
            <v>21252.400000000001</v>
          </cell>
          <cell r="AC1668" t="str">
            <v>Водопровод и канализация (система водяного пожаротушения)</v>
          </cell>
        </row>
        <row r="1669">
          <cell r="A1669">
            <v>2009</v>
          </cell>
          <cell r="O1669">
            <v>14046.58</v>
          </cell>
          <cell r="AC1669" t="str">
            <v>Водопровод и канализация (система водяного пожаротушения)</v>
          </cell>
        </row>
        <row r="1670">
          <cell r="A1670">
            <v>2009</v>
          </cell>
          <cell r="O1670">
            <v>5753.92</v>
          </cell>
          <cell r="AC1670" t="str">
            <v>Водопровод и канализация (система водяного пожаротушения)</v>
          </cell>
        </row>
        <row r="1671">
          <cell r="A1671">
            <v>2009</v>
          </cell>
          <cell r="O1671">
            <v>8234.34</v>
          </cell>
          <cell r="AC1671" t="str">
            <v>Водопровод и канализация (система водяного пожаротушения)</v>
          </cell>
        </row>
        <row r="1672">
          <cell r="A1672">
            <v>2009</v>
          </cell>
          <cell r="O1672">
            <v>11970.39</v>
          </cell>
          <cell r="AC1672" t="str">
            <v>Водопровод и канализация (система водяного пожаротушения)</v>
          </cell>
        </row>
        <row r="1673">
          <cell r="A1673">
            <v>2009</v>
          </cell>
          <cell r="O1673">
            <v>12981.68</v>
          </cell>
          <cell r="AC1673" t="str">
            <v>Водопровод и канализация (система водяного пожаротушения)</v>
          </cell>
        </row>
        <row r="1674">
          <cell r="A1674">
            <v>2009</v>
          </cell>
          <cell r="O1674">
            <v>3269.59</v>
          </cell>
          <cell r="AC1674" t="str">
            <v>Водопровод и канализация (система водяного пожаротушения)</v>
          </cell>
        </row>
        <row r="1675">
          <cell r="A1675">
            <v>2009</v>
          </cell>
          <cell r="O1675">
            <v>250.68</v>
          </cell>
          <cell r="AC1675" t="str">
            <v>Водопровод и канализация (система водяного пожаротушения)</v>
          </cell>
        </row>
        <row r="1676">
          <cell r="A1676">
            <v>2009</v>
          </cell>
          <cell r="O1676">
            <v>1468.74</v>
          </cell>
          <cell r="AC1676" t="str">
            <v>Водопровод и канализация (система водяного пожаротушения)</v>
          </cell>
        </row>
        <row r="1677">
          <cell r="A1677">
            <v>2009</v>
          </cell>
          <cell r="O1677">
            <v>3192.6</v>
          </cell>
          <cell r="AC1677" t="str">
            <v>Водопровод и канализация (система водяного пожаротушения)</v>
          </cell>
        </row>
        <row r="1678">
          <cell r="A1678">
            <v>2009</v>
          </cell>
          <cell r="O1678">
            <v>2662.2</v>
          </cell>
          <cell r="AC1678" t="str">
            <v>Водопровод и канализация (система водяного пожаротушения)</v>
          </cell>
        </row>
        <row r="1679">
          <cell r="A1679">
            <v>2009</v>
          </cell>
          <cell r="O1679">
            <v>16574.53</v>
          </cell>
          <cell r="AC1679" t="str">
            <v>Водопровод и канализация (система водяного пожаротушения)</v>
          </cell>
        </row>
        <row r="1680">
          <cell r="A1680">
            <v>2009</v>
          </cell>
          <cell r="O1680">
            <v>12620.34</v>
          </cell>
          <cell r="AC1680" t="str">
            <v>Водопровод и канализация (система водяного пожаротушения)</v>
          </cell>
        </row>
        <row r="1681">
          <cell r="A1681">
            <v>2009</v>
          </cell>
          <cell r="O1681">
            <v>20745.759999999998</v>
          </cell>
          <cell r="AC1681" t="str">
            <v>Водопровод и канализация (система водяного пожаротушения)</v>
          </cell>
        </row>
        <row r="1682">
          <cell r="A1682">
            <v>2009</v>
          </cell>
          <cell r="O1682">
            <v>62640.1</v>
          </cell>
          <cell r="AC1682" t="str">
            <v>Водопровод и канализация (система водяного пожаротушения)</v>
          </cell>
        </row>
        <row r="1683">
          <cell r="A1683">
            <v>2009</v>
          </cell>
          <cell r="O1683">
            <v>5863.23</v>
          </cell>
          <cell r="AC1683" t="str">
            <v>Водопровод и канализация (система водяного пожаротушения)</v>
          </cell>
        </row>
        <row r="1684">
          <cell r="A1684">
            <v>2009</v>
          </cell>
          <cell r="O1684">
            <v>14418.31</v>
          </cell>
          <cell r="AC1684" t="str">
            <v>Водопровод и канализация (система водяного пожаротушения)</v>
          </cell>
        </row>
        <row r="1685">
          <cell r="A1685">
            <v>2009</v>
          </cell>
          <cell r="O1685">
            <v>5056.32</v>
          </cell>
          <cell r="AC1685" t="str">
            <v>Водопровод и канализация (система водяного пожаротушения)</v>
          </cell>
        </row>
        <row r="1686">
          <cell r="A1686">
            <v>2009</v>
          </cell>
          <cell r="O1686">
            <v>397.64</v>
          </cell>
          <cell r="AC1686" t="str">
            <v>Водопровод и канализация (система водяного пожаротушения)</v>
          </cell>
        </row>
        <row r="1687">
          <cell r="A1687">
            <v>2009</v>
          </cell>
          <cell r="O1687">
            <v>206.87</v>
          </cell>
          <cell r="AC1687" t="str">
            <v>Водопровод и канализация (система водяного пожаротушения)</v>
          </cell>
        </row>
        <row r="1688">
          <cell r="A1688">
            <v>2009</v>
          </cell>
          <cell r="O1688">
            <v>836.4</v>
          </cell>
          <cell r="AC1688" t="str">
            <v>Водопровод и канализация (система водяного пожаротушения)</v>
          </cell>
        </row>
        <row r="1689">
          <cell r="A1689">
            <v>2009</v>
          </cell>
          <cell r="O1689">
            <v>4818.4799999999996</v>
          </cell>
          <cell r="AC1689" t="str">
            <v>Водопровод и канализация (система водяного пожаротушения)</v>
          </cell>
        </row>
        <row r="1690">
          <cell r="A1690">
            <v>2009</v>
          </cell>
          <cell r="O1690">
            <v>1441.83</v>
          </cell>
          <cell r="AC1690" t="str">
            <v>Водопровод и канализация (система водяного пожаротушения)</v>
          </cell>
        </row>
        <row r="1691">
          <cell r="A1691">
            <v>2009</v>
          </cell>
          <cell r="O1691">
            <v>125.34</v>
          </cell>
          <cell r="AC1691" t="str">
            <v>Водопровод и канализация (система водяного пожаротушения)</v>
          </cell>
        </row>
        <row r="1692">
          <cell r="A1692">
            <v>2009</v>
          </cell>
          <cell r="O1692">
            <v>434</v>
          </cell>
          <cell r="AC1692" t="str">
            <v>Водопровод и канализация (система водяного пожаротушения)</v>
          </cell>
        </row>
        <row r="1693">
          <cell r="A1693">
            <v>2009</v>
          </cell>
          <cell r="O1693">
            <v>505.92</v>
          </cell>
          <cell r="AC1693" t="str">
            <v>Водопровод и канализация (система водяного пожаротушения)</v>
          </cell>
        </row>
        <row r="1694">
          <cell r="A1694">
            <v>2009</v>
          </cell>
          <cell r="O1694">
            <v>6665.83</v>
          </cell>
          <cell r="AC1694" t="str">
            <v>Водопровод и канализация (система водяного пожаротушения)</v>
          </cell>
        </row>
        <row r="1695">
          <cell r="A1695">
            <v>2009</v>
          </cell>
          <cell r="O1695">
            <v>493.12</v>
          </cell>
          <cell r="AC1695" t="str">
            <v>Водопровод и канализация (система водяного пожаротушения)</v>
          </cell>
        </row>
        <row r="1696">
          <cell r="A1696">
            <v>2009</v>
          </cell>
          <cell r="O1696">
            <v>8886.43</v>
          </cell>
          <cell r="AC1696" t="str">
            <v>Водопровод и канализация (система водяного пожаротушения)</v>
          </cell>
        </row>
        <row r="1697">
          <cell r="A1697">
            <v>2009</v>
          </cell>
          <cell r="O1697">
            <v>1174.1199999999999</v>
          </cell>
          <cell r="AC1697" t="str">
            <v>Водопровод и канализация (система водяного пожаротушения)</v>
          </cell>
        </row>
        <row r="1698">
          <cell r="A1698">
            <v>2009</v>
          </cell>
          <cell r="O1698">
            <v>11849.23</v>
          </cell>
          <cell r="AC1698" t="str">
            <v>Водопровод и канализация (система водяного пожаротушения)</v>
          </cell>
        </row>
        <row r="1699">
          <cell r="A1699">
            <v>2009</v>
          </cell>
          <cell r="O1699">
            <v>280.79000000000002</v>
          </cell>
          <cell r="AC1699" t="str">
            <v>Водопровод и канализация (система водяного пожаротушения)</v>
          </cell>
        </row>
        <row r="1700">
          <cell r="A1700">
            <v>2009</v>
          </cell>
          <cell r="O1700">
            <v>30088.62</v>
          </cell>
          <cell r="AC1700" t="str">
            <v>Водопровод и канализация (система водяного пожаротушения)</v>
          </cell>
        </row>
        <row r="1701">
          <cell r="A1701">
            <v>2009</v>
          </cell>
          <cell r="O1701">
            <v>8378.2800000000007</v>
          </cell>
          <cell r="AC1701" t="str">
            <v>Водопровод и канализация (система водяного пожаротушения)</v>
          </cell>
        </row>
        <row r="1702">
          <cell r="A1702">
            <v>2009</v>
          </cell>
          <cell r="O1702">
            <v>27185.26</v>
          </cell>
          <cell r="AC1702" t="str">
            <v>Водопровод и канализация (система водяного пожаротушения)</v>
          </cell>
        </row>
        <row r="1703">
          <cell r="A1703">
            <v>2009</v>
          </cell>
          <cell r="O1703">
            <v>11810.27</v>
          </cell>
          <cell r="AC1703" t="str">
            <v>Водопровод и канализация (система водяного пожаротушения)</v>
          </cell>
        </row>
        <row r="1704">
          <cell r="A1704">
            <v>2009</v>
          </cell>
          <cell r="O1704">
            <v>31166.87</v>
          </cell>
          <cell r="AC1704" t="str">
            <v>Водопровод и канализация (система водяного пожаротушения)</v>
          </cell>
        </row>
        <row r="1705">
          <cell r="A1705">
            <v>2009</v>
          </cell>
          <cell r="O1705">
            <v>29045.5</v>
          </cell>
          <cell r="AC1705" t="str">
            <v>Водопровод и канализация (система водяного пожаротушения)</v>
          </cell>
        </row>
        <row r="1706">
          <cell r="A1706">
            <v>2009</v>
          </cell>
          <cell r="O1706">
            <v>7475.13</v>
          </cell>
          <cell r="AC1706" t="str">
            <v>Водопровод и канализация (система водяного пожаротушения)</v>
          </cell>
        </row>
        <row r="1707">
          <cell r="A1707">
            <v>2009</v>
          </cell>
          <cell r="O1707">
            <v>7710.13</v>
          </cell>
          <cell r="AC1707" t="str">
            <v>Водопровод и канализация (система водяного пожаротушения)</v>
          </cell>
        </row>
        <row r="1708">
          <cell r="A1708">
            <v>2009</v>
          </cell>
          <cell r="O1708">
            <v>1622.78</v>
          </cell>
          <cell r="AC1708" t="str">
            <v>Водопровод и канализация (система водяного пожаротушения)</v>
          </cell>
        </row>
        <row r="1709">
          <cell r="A1709">
            <v>2009</v>
          </cell>
          <cell r="O1709">
            <v>595.11</v>
          </cell>
          <cell r="AC1709" t="str">
            <v>Водопровод и канализация (система водяного пожаротушения)</v>
          </cell>
        </row>
        <row r="1710">
          <cell r="A1710">
            <v>2009</v>
          </cell>
          <cell r="O1710">
            <v>7292.14</v>
          </cell>
          <cell r="AC1710" t="str">
            <v>Водопровод и канализация (система водяного пожаротушения)</v>
          </cell>
        </row>
        <row r="1711">
          <cell r="A1711">
            <v>2009</v>
          </cell>
          <cell r="O1711">
            <v>2206.81</v>
          </cell>
          <cell r="AC1711" t="str">
            <v>Водопровод и канализация (система водяного пожаротушения)</v>
          </cell>
        </row>
        <row r="1712">
          <cell r="A1712">
            <v>2009</v>
          </cell>
          <cell r="O1712">
            <v>1176.26</v>
          </cell>
          <cell r="AC1712" t="str">
            <v>Водопровод и канализация (система водяного пожаротушения)</v>
          </cell>
        </row>
        <row r="1713">
          <cell r="A1713">
            <v>2009</v>
          </cell>
          <cell r="O1713">
            <v>15756.55</v>
          </cell>
          <cell r="AC1713" t="str">
            <v>Водопровод и канализация (система водяного пожаротушения)</v>
          </cell>
        </row>
        <row r="1714">
          <cell r="A1714">
            <v>2009</v>
          </cell>
          <cell r="O1714">
            <v>6883.78</v>
          </cell>
          <cell r="AC1714" t="str">
            <v>Водопровод и канализация (система водяного пожаротушения)</v>
          </cell>
        </row>
        <row r="1715">
          <cell r="A1715">
            <v>2009</v>
          </cell>
          <cell r="O1715">
            <v>620.32000000000005</v>
          </cell>
          <cell r="AC1715" t="str">
            <v>Водопровод и канализация (система водяного пожаротушения)</v>
          </cell>
        </row>
        <row r="1716">
          <cell r="A1716">
            <v>2009</v>
          </cell>
          <cell r="O1716">
            <v>16197.89</v>
          </cell>
          <cell r="AC1716" t="str">
            <v>Водопровод и канализация (система водяного пожаротушения)</v>
          </cell>
        </row>
        <row r="1717">
          <cell r="A1717">
            <v>2009</v>
          </cell>
          <cell r="O1717">
            <v>13405.39</v>
          </cell>
          <cell r="AC1717" t="str">
            <v>Водопровод и канализация (система водяного пожаротушения)</v>
          </cell>
        </row>
        <row r="1718">
          <cell r="A1718">
            <v>2009</v>
          </cell>
          <cell r="O1718">
            <v>42426.87</v>
          </cell>
          <cell r="AC1718" t="str">
            <v>Водопровод и канализация (система водяного пожаротушения)</v>
          </cell>
        </row>
        <row r="1719">
          <cell r="A1719">
            <v>2009</v>
          </cell>
          <cell r="O1719">
            <v>1664.66</v>
          </cell>
          <cell r="AC1719" t="str">
            <v>Водопровод и канализация (система водяного пожаротушения)</v>
          </cell>
        </row>
        <row r="1720">
          <cell r="A1720">
            <v>2009</v>
          </cell>
        </row>
        <row r="1721">
          <cell r="A1721">
            <v>2009</v>
          </cell>
          <cell r="O1721">
            <v>40888.67</v>
          </cell>
          <cell r="AC1721" t="str">
            <v>Водопровод и канализация (Ливневая канализация)</v>
          </cell>
        </row>
        <row r="1722">
          <cell r="A1722">
            <v>2009</v>
          </cell>
          <cell r="O1722">
            <v>10030.86</v>
          </cell>
          <cell r="AC1722" t="str">
            <v>Водопровод и канализация (Ливневая канализация)</v>
          </cell>
        </row>
        <row r="1723">
          <cell r="A1723">
            <v>2009</v>
          </cell>
          <cell r="O1723">
            <v>5912.53</v>
          </cell>
          <cell r="AC1723" t="str">
            <v>Водопровод и канализация (Ливневая канализация)</v>
          </cell>
        </row>
        <row r="1724">
          <cell r="A1724">
            <v>2009</v>
          </cell>
          <cell r="O1724">
            <v>952.58</v>
          </cell>
          <cell r="AC1724" t="str">
            <v>Водопровод и канализация (Ливневая канализация)</v>
          </cell>
        </row>
        <row r="1725">
          <cell r="A1725">
            <v>2009</v>
          </cell>
          <cell r="O1725">
            <v>3497.39</v>
          </cell>
          <cell r="AC1725" t="str">
            <v>Водопровод и канализация (Ливневая канализация)</v>
          </cell>
        </row>
        <row r="1726">
          <cell r="A1726">
            <v>2009</v>
          </cell>
          <cell r="O1726">
            <v>5221.91</v>
          </cell>
          <cell r="AC1726" t="str">
            <v>Водопровод и канализация (Ливневая канализация)</v>
          </cell>
        </row>
        <row r="1727">
          <cell r="A1727">
            <v>2009</v>
          </cell>
          <cell r="O1727">
            <v>5391.34</v>
          </cell>
          <cell r="AC1727" t="str">
            <v>Водопровод и канализация (Ливневая канализация)</v>
          </cell>
        </row>
        <row r="1728">
          <cell r="A1728">
            <v>2009</v>
          </cell>
          <cell r="O1728">
            <v>3499.1</v>
          </cell>
          <cell r="AC1728" t="str">
            <v>Водопровод и канализация (Ливневая канализация)</v>
          </cell>
        </row>
        <row r="1729">
          <cell r="A1729">
            <v>2009</v>
          </cell>
          <cell r="O1729">
            <v>25.15</v>
          </cell>
          <cell r="AC1729" t="str">
            <v>Водопровод и канализация (Ливневая канализация)</v>
          </cell>
        </row>
        <row r="1730">
          <cell r="A1730">
            <v>2009</v>
          </cell>
          <cell r="O1730">
            <v>1409.13</v>
          </cell>
          <cell r="AC1730" t="str">
            <v>Водопровод и канализация (Ливневая канализация)</v>
          </cell>
        </row>
        <row r="1731">
          <cell r="A1731">
            <v>2009</v>
          </cell>
          <cell r="O1731">
            <v>999.74</v>
          </cell>
          <cell r="AC1731" t="str">
            <v>Водопровод и канализация (Ливневая канализация)</v>
          </cell>
        </row>
        <row r="1732">
          <cell r="A1732">
            <v>2009</v>
          </cell>
          <cell r="O1732">
            <v>1103.1300000000001</v>
          </cell>
          <cell r="AC1732" t="str">
            <v>Водопровод и канализация (Ливневая канализация)</v>
          </cell>
        </row>
        <row r="1733">
          <cell r="A1733">
            <v>2009</v>
          </cell>
          <cell r="O1733">
            <v>21291.03</v>
          </cell>
          <cell r="AC1733" t="str">
            <v>Водопровод и канализация (Ливневая канализация)</v>
          </cell>
        </row>
        <row r="1734">
          <cell r="A1734">
            <v>2009</v>
          </cell>
          <cell r="O1734">
            <v>3821.01</v>
          </cell>
          <cell r="AC1734" t="str">
            <v>Водопровод и канализация (Ливневая канализация)</v>
          </cell>
        </row>
        <row r="1735">
          <cell r="A1735">
            <v>2009</v>
          </cell>
          <cell r="O1735">
            <v>3448.98</v>
          </cell>
          <cell r="AC1735" t="str">
            <v>Водопровод и канализация (Ливневая канализация)</v>
          </cell>
        </row>
        <row r="1736">
          <cell r="A1736">
            <v>2009</v>
          </cell>
          <cell r="O1736">
            <v>952.58</v>
          </cell>
          <cell r="AC1736" t="str">
            <v>Водопровод и канализация (ливневая канализация)</v>
          </cell>
        </row>
        <row r="1737">
          <cell r="A1737">
            <v>2009</v>
          </cell>
          <cell r="O1737">
            <v>499.63</v>
          </cell>
          <cell r="AC1737" t="str">
            <v>Водопровод и канализация (Ливневая канализация)</v>
          </cell>
        </row>
        <row r="1738">
          <cell r="A1738">
            <v>2009</v>
          </cell>
          <cell r="O1738">
            <v>745.99</v>
          </cell>
          <cell r="AC1738" t="str">
            <v>Водопровод и канализация (Ливневая канализация)</v>
          </cell>
        </row>
        <row r="1739">
          <cell r="A1739">
            <v>2009</v>
          </cell>
          <cell r="O1739">
            <v>770.19</v>
          </cell>
          <cell r="AC1739" t="str">
            <v>Водопровод и канализация (Ливневая канализация)</v>
          </cell>
        </row>
        <row r="1740">
          <cell r="A1740">
            <v>2009</v>
          </cell>
          <cell r="O1740">
            <v>499.87</v>
          </cell>
          <cell r="AC1740" t="str">
            <v>Водопровод и канализация (Ливневая канализация)</v>
          </cell>
        </row>
        <row r="1741">
          <cell r="A1741">
            <v>2009</v>
          </cell>
          <cell r="O1741">
            <v>3.59</v>
          </cell>
          <cell r="AC1741" t="str">
            <v>Водопровод и канализация (Ливневая канализация)</v>
          </cell>
        </row>
        <row r="1742">
          <cell r="A1742">
            <v>2009</v>
          </cell>
          <cell r="O1742">
            <v>5636.12</v>
          </cell>
          <cell r="AC1742" t="str">
            <v>Водопровод и канализация (Ливневая канализация)</v>
          </cell>
        </row>
        <row r="1743">
          <cell r="A1743">
            <v>2009</v>
          </cell>
          <cell r="O1743">
            <v>3934.75</v>
          </cell>
          <cell r="AC1743" t="str">
            <v>Водопровод и канализация (Ливневая канализация)</v>
          </cell>
        </row>
        <row r="1744">
          <cell r="A1744">
            <v>2009</v>
          </cell>
          <cell r="O1744">
            <v>157.59</v>
          </cell>
          <cell r="AC1744" t="str">
            <v>Водопровод и канализация (Ливневая канализация)</v>
          </cell>
        </row>
        <row r="1745">
          <cell r="A1745">
            <v>2009</v>
          </cell>
        </row>
        <row r="1746">
          <cell r="A1746">
            <v>2009</v>
          </cell>
          <cell r="O1746">
            <v>9909.4500000000007</v>
          </cell>
          <cell r="AC1746" t="str">
            <v>Отопление и вентиляция (вентиляция)</v>
          </cell>
        </row>
        <row r="1747">
          <cell r="A1747">
            <v>2009</v>
          </cell>
          <cell r="O1747">
            <v>1589.65</v>
          </cell>
          <cell r="AC1747" t="str">
            <v>Отопление и вентиляция (вентиляция)</v>
          </cell>
        </row>
        <row r="1748">
          <cell r="A1748">
            <v>2009</v>
          </cell>
          <cell r="O1748">
            <v>1021.9</v>
          </cell>
          <cell r="AC1748" t="str">
            <v>Отопление и вентиляция (вентиляция)</v>
          </cell>
        </row>
        <row r="1749">
          <cell r="A1749">
            <v>2009</v>
          </cell>
          <cell r="O1749">
            <v>1118.97</v>
          </cell>
          <cell r="AC1749" t="str">
            <v>Отопление и вентиляция (вентиляция)</v>
          </cell>
        </row>
        <row r="1750">
          <cell r="A1750">
            <v>2009</v>
          </cell>
          <cell r="O1750">
            <v>452.34</v>
          </cell>
          <cell r="AC1750" t="str">
            <v>Отопление и вентиляция (вентиляция)</v>
          </cell>
        </row>
        <row r="1751">
          <cell r="A1751">
            <v>2009</v>
          </cell>
          <cell r="O1751">
            <v>5109.3999999999996</v>
          </cell>
          <cell r="AC1751" t="str">
            <v>Отопление и вентиляция (вентиляция)</v>
          </cell>
        </row>
        <row r="1752">
          <cell r="A1752">
            <v>2009</v>
          </cell>
          <cell r="O1752">
            <v>544.19000000000005</v>
          </cell>
          <cell r="AC1752" t="str">
            <v>Отопление и вентиляция (вентиляция)</v>
          </cell>
        </row>
        <row r="1753">
          <cell r="A1753">
            <v>2009</v>
          </cell>
          <cell r="O1753">
            <v>2023.55</v>
          </cell>
          <cell r="AC1753" t="str">
            <v>Отопление и вентиляция (вентиляция)</v>
          </cell>
        </row>
        <row r="1754">
          <cell r="A1754">
            <v>2009</v>
          </cell>
          <cell r="O1754">
            <v>911.06</v>
          </cell>
          <cell r="AC1754" t="str">
            <v>Отопление и вентиляция (вентиляция)</v>
          </cell>
        </row>
        <row r="1755">
          <cell r="A1755">
            <v>2009</v>
          </cell>
          <cell r="O1755">
            <v>316.87</v>
          </cell>
          <cell r="AC1755" t="str">
            <v>Отопление и вентиляция (вентиляция)</v>
          </cell>
        </row>
        <row r="1756">
          <cell r="A1756">
            <v>2009</v>
          </cell>
          <cell r="O1756">
            <v>439.57</v>
          </cell>
          <cell r="AC1756" t="str">
            <v>Отопление и вентиляция (вентиляция)</v>
          </cell>
        </row>
        <row r="1757">
          <cell r="A1757">
            <v>2009</v>
          </cell>
          <cell r="O1757">
            <v>42771.02</v>
          </cell>
          <cell r="AC1757" t="str">
            <v>Отопление и вентиляция (вентиляция)</v>
          </cell>
        </row>
        <row r="1758">
          <cell r="A1758">
            <v>2009</v>
          </cell>
          <cell r="O1758">
            <v>2347.63</v>
          </cell>
          <cell r="AC1758" t="str">
            <v>Отопление и вентиляция (вентиляция)</v>
          </cell>
        </row>
        <row r="1759">
          <cell r="A1759">
            <v>2009</v>
          </cell>
          <cell r="O1759">
            <v>939.79</v>
          </cell>
          <cell r="AC1759" t="str">
            <v>Отопление и вентиляция (вентиляция)</v>
          </cell>
        </row>
        <row r="1760">
          <cell r="A1760">
            <v>2009</v>
          </cell>
          <cell r="O1760">
            <v>10067.219999999999</v>
          </cell>
          <cell r="AC1760" t="str">
            <v>Отопление и вентиляция (вентиляция)</v>
          </cell>
        </row>
        <row r="1761">
          <cell r="A1761">
            <v>2009</v>
          </cell>
          <cell r="O1761">
            <v>6074.64</v>
          </cell>
          <cell r="AC1761" t="str">
            <v>Отопление и вентиляция (вентиляция)</v>
          </cell>
        </row>
        <row r="1762">
          <cell r="A1762">
            <v>2009</v>
          </cell>
          <cell r="O1762">
            <v>968.13</v>
          </cell>
          <cell r="AC1762" t="str">
            <v>Отопление и вентиляция (вентиляция)</v>
          </cell>
        </row>
        <row r="1763">
          <cell r="A1763">
            <v>2009</v>
          </cell>
          <cell r="O1763">
            <v>920.77</v>
          </cell>
          <cell r="AC1763" t="str">
            <v>Отопление и вентиляция (вентиляция)</v>
          </cell>
        </row>
        <row r="1764">
          <cell r="A1764">
            <v>2009</v>
          </cell>
          <cell r="O1764">
            <v>252.84</v>
          </cell>
          <cell r="AC1764" t="str">
            <v>Отопление и вентиляция (вентиляция)</v>
          </cell>
        </row>
        <row r="1765">
          <cell r="A1765">
            <v>2009</v>
          </cell>
          <cell r="O1765">
            <v>2982.2</v>
          </cell>
          <cell r="AC1765" t="str">
            <v>Отопление и вентиляция (вентиляция)</v>
          </cell>
        </row>
        <row r="1766">
          <cell r="A1766">
            <v>2009</v>
          </cell>
          <cell r="O1766">
            <v>706.66</v>
          </cell>
          <cell r="AC1766" t="str">
            <v>Отопление и вентиляция (вентиляция)</v>
          </cell>
        </row>
        <row r="1767">
          <cell r="A1767">
            <v>2009</v>
          </cell>
          <cell r="O1767">
            <v>25306.51</v>
          </cell>
          <cell r="AC1767" t="str">
            <v>Отопление и вентиляция (вентиляция)</v>
          </cell>
        </row>
        <row r="1768">
          <cell r="A1768">
            <v>2009</v>
          </cell>
          <cell r="O1768">
            <v>5121.62</v>
          </cell>
          <cell r="AC1768" t="str">
            <v>Отопление и вентиляция (вентиляция)</v>
          </cell>
        </row>
        <row r="1769">
          <cell r="A1769">
            <v>2009</v>
          </cell>
          <cell r="O1769">
            <v>190.17</v>
          </cell>
          <cell r="AC1769" t="str">
            <v>Отопление и вентиляция (вентиляция)</v>
          </cell>
        </row>
        <row r="1770">
          <cell r="A1770">
            <v>2009</v>
          </cell>
          <cell r="O1770">
            <v>505.68</v>
          </cell>
          <cell r="AC1770" t="str">
            <v>Отопление и вентиляция (вентиляция)</v>
          </cell>
        </row>
        <row r="1771">
          <cell r="A1771">
            <v>2009</v>
          </cell>
          <cell r="O1771">
            <v>401.95</v>
          </cell>
          <cell r="AC1771" t="str">
            <v>Отопление и вентиляция (вентиляция)</v>
          </cell>
        </row>
        <row r="1772">
          <cell r="A1772">
            <v>2009</v>
          </cell>
          <cell r="O1772">
            <v>1093.48</v>
          </cell>
          <cell r="AC1772" t="str">
            <v>Отопление и вентиляция (вентиляция)</v>
          </cell>
        </row>
        <row r="1773">
          <cell r="A1773">
            <v>2009</v>
          </cell>
          <cell r="O1773">
            <v>434.37</v>
          </cell>
          <cell r="AC1773" t="str">
            <v>Отопление и вентиляция (вентиляция)</v>
          </cell>
        </row>
        <row r="1774">
          <cell r="A1774">
            <v>2009</v>
          </cell>
          <cell r="O1774">
            <v>11923.6</v>
          </cell>
          <cell r="AC1774" t="str">
            <v>Отопление и вентиляция (вентиляция)</v>
          </cell>
        </row>
        <row r="1775">
          <cell r="A1775">
            <v>2009</v>
          </cell>
          <cell r="O1775">
            <v>1089.1500000000001</v>
          </cell>
          <cell r="AC1775" t="str">
            <v>Отопление и вентиляция (вентиляция)</v>
          </cell>
        </row>
        <row r="1776">
          <cell r="A1776">
            <v>2009</v>
          </cell>
          <cell r="O1776">
            <v>473.26</v>
          </cell>
          <cell r="AC1776" t="str">
            <v>Отопление и вентиляция (вентиляция)</v>
          </cell>
        </row>
        <row r="1777">
          <cell r="A1777">
            <v>2009</v>
          </cell>
          <cell r="O1777">
            <v>853.94</v>
          </cell>
          <cell r="AC1777" t="str">
            <v>Отопление и вентиляция (вентиляция)</v>
          </cell>
        </row>
        <row r="1778">
          <cell r="A1778">
            <v>2009</v>
          </cell>
          <cell r="O1778">
            <v>8584.6</v>
          </cell>
          <cell r="AC1778" t="str">
            <v>Отопление и вентиляция (вентиляция)</v>
          </cell>
        </row>
        <row r="1779">
          <cell r="A1779">
            <v>2009</v>
          </cell>
          <cell r="O1779">
            <v>1707.23</v>
          </cell>
          <cell r="AC1779" t="str">
            <v>Отопление и вентиляция (вентиляция)</v>
          </cell>
        </row>
        <row r="1780">
          <cell r="A1780">
            <v>2009</v>
          </cell>
          <cell r="O1780">
            <v>2852.53</v>
          </cell>
          <cell r="AC1780" t="str">
            <v>Отопление и вентиляция (вентиляция)</v>
          </cell>
        </row>
        <row r="1781">
          <cell r="A1781">
            <v>2009</v>
          </cell>
          <cell r="O1781">
            <v>572.67999999999995</v>
          </cell>
          <cell r="AC1781" t="str">
            <v>Отопление и вентиляция (вентиляция)</v>
          </cell>
        </row>
        <row r="1782">
          <cell r="A1782">
            <v>2009</v>
          </cell>
          <cell r="O1782">
            <v>1296.6099999999999</v>
          </cell>
          <cell r="AC1782" t="str">
            <v>Отопление и вентиляция (вентиляция)</v>
          </cell>
        </row>
        <row r="1783">
          <cell r="A1783">
            <v>2009</v>
          </cell>
          <cell r="O1783">
            <v>358.72</v>
          </cell>
          <cell r="AC1783" t="str">
            <v>Отопление и вентиляция (вентиляция)</v>
          </cell>
        </row>
        <row r="1784">
          <cell r="A1784">
            <v>2009</v>
          </cell>
          <cell r="O1784">
            <v>287.42</v>
          </cell>
          <cell r="AC1784" t="str">
            <v>Отопление и вентиляция (вентиляция)</v>
          </cell>
        </row>
        <row r="1785">
          <cell r="A1785">
            <v>2009</v>
          </cell>
          <cell r="O1785">
            <v>11129.41</v>
          </cell>
          <cell r="AC1785" t="str">
            <v>Отопление и вентиляция (вентиляция)</v>
          </cell>
        </row>
        <row r="1786">
          <cell r="A1786">
            <v>2009</v>
          </cell>
          <cell r="O1786">
            <v>1023.02</v>
          </cell>
          <cell r="AC1786" t="str">
            <v>Отопление и вентиляция (вентиляция)</v>
          </cell>
        </row>
        <row r="1787">
          <cell r="A1787">
            <v>2009</v>
          </cell>
          <cell r="O1787">
            <v>761.93</v>
          </cell>
          <cell r="AC1787" t="str">
            <v>Отопление и вентиляция (вентиляция)</v>
          </cell>
        </row>
        <row r="1788">
          <cell r="A1788">
            <v>2009</v>
          </cell>
          <cell r="O1788">
            <v>458.13</v>
          </cell>
          <cell r="AC1788" t="str">
            <v>Отопление и вентиляция (вентиляция)</v>
          </cell>
        </row>
        <row r="1789">
          <cell r="A1789">
            <v>2009</v>
          </cell>
          <cell r="O1789">
            <v>7753.67</v>
          </cell>
          <cell r="AC1789" t="str">
            <v>Отопление и вентиляция (вентиляция)</v>
          </cell>
        </row>
        <row r="1790">
          <cell r="A1790">
            <v>2009</v>
          </cell>
          <cell r="O1790">
            <v>580.71</v>
          </cell>
          <cell r="AC1790" t="str">
            <v>Отопление и вентиляция (вентиляция)</v>
          </cell>
        </row>
        <row r="1791">
          <cell r="A1791">
            <v>2009</v>
          </cell>
          <cell r="O1791">
            <v>806.06</v>
          </cell>
          <cell r="AC1791" t="str">
            <v>Отопление и вентиляция (вентиляция)</v>
          </cell>
        </row>
        <row r="1792">
          <cell r="A1792">
            <v>2009</v>
          </cell>
          <cell r="O1792">
            <v>1890.81</v>
          </cell>
          <cell r="AC1792" t="str">
            <v>Отопление и вентиляция (вентиляция)</v>
          </cell>
        </row>
        <row r="1793">
          <cell r="A1793">
            <v>2009</v>
          </cell>
          <cell r="O1793">
            <v>1536.73</v>
          </cell>
          <cell r="AC1793" t="str">
            <v>Отопление и вентиляция (вентиляция)</v>
          </cell>
        </row>
        <row r="1794">
          <cell r="A1794">
            <v>2009</v>
          </cell>
          <cell r="O1794">
            <v>7499.41</v>
          </cell>
          <cell r="AC1794" t="str">
            <v>Отопление и вентиляция (вентиляция)</v>
          </cell>
        </row>
        <row r="1795">
          <cell r="A1795">
            <v>2009</v>
          </cell>
          <cell r="O1795">
            <v>5683.44</v>
          </cell>
          <cell r="AC1795" t="str">
            <v>Отопление и вентиляция (вентиляция)</v>
          </cell>
        </row>
        <row r="1796">
          <cell r="A1796">
            <v>2009</v>
          </cell>
          <cell r="O1796">
            <v>1080.51</v>
          </cell>
          <cell r="AC1796" t="str">
            <v>Отопление и вентиляция (вентиляция)</v>
          </cell>
        </row>
        <row r="1797">
          <cell r="A1797">
            <v>2009</v>
          </cell>
          <cell r="O1797">
            <v>425.72</v>
          </cell>
          <cell r="AC1797" t="str">
            <v>Отопление и вентиляция (вентиляция)</v>
          </cell>
        </row>
        <row r="1798">
          <cell r="A1798">
            <v>2009</v>
          </cell>
          <cell r="O1798">
            <v>633.17999999999995</v>
          </cell>
          <cell r="AC1798" t="str">
            <v>Отопление и вентиляция (вентиляция)</v>
          </cell>
        </row>
        <row r="1799">
          <cell r="A1799">
            <v>2009</v>
          </cell>
          <cell r="O1799">
            <v>5875.89</v>
          </cell>
          <cell r="AC1799" t="str">
            <v>Отопление и вентиляция (вентиляция)</v>
          </cell>
        </row>
        <row r="1800">
          <cell r="A1800">
            <v>2009</v>
          </cell>
          <cell r="O1800">
            <v>3414.45</v>
          </cell>
          <cell r="AC1800" t="str">
            <v>Отопление и вентиляция (вентиляция)</v>
          </cell>
        </row>
        <row r="1801">
          <cell r="A1801">
            <v>2009</v>
          </cell>
          <cell r="O1801">
            <v>306.87</v>
          </cell>
          <cell r="AC1801" t="str">
            <v>Отопление и вентиляция (вентиляция)</v>
          </cell>
        </row>
        <row r="1802">
          <cell r="A1802">
            <v>2009</v>
          </cell>
          <cell r="O1802">
            <v>468.95</v>
          </cell>
          <cell r="AC1802" t="str">
            <v>Отопление и вентиляция (вентиляция)</v>
          </cell>
        </row>
        <row r="1803">
          <cell r="A1803">
            <v>2009</v>
          </cell>
          <cell r="O1803">
            <v>309.02999999999997</v>
          </cell>
          <cell r="AC1803" t="str">
            <v>Отопление и вентиляция (вентиляция)</v>
          </cell>
        </row>
        <row r="1804">
          <cell r="A1804">
            <v>2009</v>
          </cell>
          <cell r="O1804">
            <v>5095.8599999999997</v>
          </cell>
          <cell r="AC1804" t="str">
            <v>Отопление и вентиляция (вентиляция)</v>
          </cell>
        </row>
        <row r="1805">
          <cell r="A1805">
            <v>2009</v>
          </cell>
          <cell r="O1805">
            <v>2895.78</v>
          </cell>
          <cell r="AC1805" t="str">
            <v>Отопление и вентиляция (вентиляция)</v>
          </cell>
        </row>
        <row r="1806">
          <cell r="A1806">
            <v>2009</v>
          </cell>
          <cell r="O1806">
            <v>432.19</v>
          </cell>
          <cell r="AC1806" t="str">
            <v>Отопление и вентиляция (вентиляция)</v>
          </cell>
        </row>
        <row r="1807">
          <cell r="A1807">
            <v>2009</v>
          </cell>
          <cell r="O1807">
            <v>290.45999999999998</v>
          </cell>
          <cell r="AC1807" t="str">
            <v>Отопление и вентиляция (вентиляция)</v>
          </cell>
        </row>
        <row r="1808">
          <cell r="A1808">
            <v>2009</v>
          </cell>
          <cell r="O1808">
            <v>8010.28</v>
          </cell>
          <cell r="AC1808" t="str">
            <v>Отопление и вентиляция (вентиляция)</v>
          </cell>
        </row>
        <row r="1809">
          <cell r="A1809">
            <v>2009</v>
          </cell>
          <cell r="O1809">
            <v>1845.1</v>
          </cell>
          <cell r="AC1809" t="str">
            <v>Отопление и вентиляция (вентиляция)</v>
          </cell>
        </row>
        <row r="1810">
          <cell r="A1810">
            <v>2009</v>
          </cell>
          <cell r="O1810">
            <v>597.02</v>
          </cell>
          <cell r="AC1810" t="str">
            <v>Отопление и вентиляция (вентиляция)</v>
          </cell>
        </row>
        <row r="1811">
          <cell r="A1811">
            <v>2009</v>
          </cell>
          <cell r="O1811">
            <v>3746.97</v>
          </cell>
          <cell r="AC1811" t="str">
            <v>Отопление и вентиляция (вентиляция)</v>
          </cell>
        </row>
        <row r="1812">
          <cell r="A1812">
            <v>2009</v>
          </cell>
          <cell r="O1812">
            <v>636.51</v>
          </cell>
          <cell r="AC1812" t="str">
            <v>Отопление и вентиляция (вентиляция)</v>
          </cell>
        </row>
        <row r="1813">
          <cell r="A1813">
            <v>2009</v>
          </cell>
          <cell r="O1813">
            <v>408.39</v>
          </cell>
          <cell r="AC1813" t="str">
            <v>Отопление и вентиляция (вентиляция)</v>
          </cell>
        </row>
        <row r="1814">
          <cell r="A1814">
            <v>2009</v>
          </cell>
          <cell r="O1814">
            <v>624.5</v>
          </cell>
          <cell r="AC1814" t="str">
            <v>Отопление и вентиляция (вентиляция)</v>
          </cell>
        </row>
        <row r="1815">
          <cell r="A1815">
            <v>2009</v>
          </cell>
          <cell r="O1815">
            <v>6609.99</v>
          </cell>
          <cell r="AC1815" t="str">
            <v>Отопление и вентиляция (вентиляция)</v>
          </cell>
        </row>
        <row r="1816">
          <cell r="A1816">
            <v>2009</v>
          </cell>
          <cell r="O1816">
            <v>4087.67</v>
          </cell>
          <cell r="AC1816" t="str">
            <v>Отопление и вентиляция (вентиляция)</v>
          </cell>
        </row>
        <row r="1817">
          <cell r="A1817">
            <v>2009</v>
          </cell>
          <cell r="O1817">
            <v>1058.55</v>
          </cell>
          <cell r="AC1817" t="str">
            <v>Отопление и вентиляция (вентиляция)</v>
          </cell>
        </row>
        <row r="1818">
          <cell r="A1818">
            <v>2009</v>
          </cell>
          <cell r="O1818">
            <v>344.29</v>
          </cell>
          <cell r="AC1818" t="str">
            <v>Отопление и вентиляция (вентиляция)</v>
          </cell>
        </row>
        <row r="1819">
          <cell r="A1819">
            <v>2009</v>
          </cell>
          <cell r="O1819">
            <v>470.67</v>
          </cell>
          <cell r="AC1819" t="str">
            <v>Отопление и вентиляция (вентиляция)</v>
          </cell>
        </row>
        <row r="1820">
          <cell r="A1820">
            <v>2009</v>
          </cell>
          <cell r="O1820">
            <v>11033.33</v>
          </cell>
          <cell r="AC1820" t="str">
            <v>Отопление и вентиляция (вентиляция)</v>
          </cell>
        </row>
        <row r="1821">
          <cell r="A1821">
            <v>2009</v>
          </cell>
          <cell r="O1821">
            <v>3412.72</v>
          </cell>
          <cell r="AC1821" t="str">
            <v>Отопление и вентиляция (вентиляция)</v>
          </cell>
        </row>
        <row r="1822">
          <cell r="A1822">
            <v>2009</v>
          </cell>
          <cell r="O1822">
            <v>3406.51</v>
          </cell>
          <cell r="AC1822" t="str">
            <v>Отопление и вентиляция (вентиляция)</v>
          </cell>
        </row>
        <row r="1823">
          <cell r="A1823">
            <v>2009</v>
          </cell>
          <cell r="O1823">
            <v>255</v>
          </cell>
          <cell r="AC1823" t="str">
            <v>Отопление и вентиляция (вентиляция)</v>
          </cell>
        </row>
        <row r="1824">
          <cell r="A1824">
            <v>2009</v>
          </cell>
          <cell r="O1824">
            <v>1253.21</v>
          </cell>
          <cell r="AC1824" t="str">
            <v>Отопление и вентиляция (вентиляция)</v>
          </cell>
        </row>
        <row r="1825">
          <cell r="A1825">
            <v>2009</v>
          </cell>
          <cell r="O1825">
            <v>11475.15</v>
          </cell>
          <cell r="AC1825" t="str">
            <v>Отопление и вентиляция (вентиляция)</v>
          </cell>
        </row>
        <row r="1826">
          <cell r="A1826">
            <v>2009</v>
          </cell>
          <cell r="O1826">
            <v>1589.65</v>
          </cell>
          <cell r="AC1826" t="str">
            <v>Отопление и вентиляция (вентиляция)</v>
          </cell>
        </row>
        <row r="1827">
          <cell r="A1827">
            <v>2009</v>
          </cell>
          <cell r="O1827">
            <v>1032.96</v>
          </cell>
          <cell r="AC1827" t="str">
            <v>Отопление и вентиляция (вентиляция)</v>
          </cell>
        </row>
        <row r="1828">
          <cell r="A1828">
            <v>2009</v>
          </cell>
          <cell r="O1828">
            <v>516.91999999999996</v>
          </cell>
          <cell r="AC1828" t="str">
            <v>Отопление и вентиляция (вентиляция)</v>
          </cell>
        </row>
        <row r="1829">
          <cell r="A1829">
            <v>2009</v>
          </cell>
          <cell r="O1829">
            <v>507.93</v>
          </cell>
          <cell r="AC1829" t="str">
            <v>Отопление и вентиляция (вентиляция)</v>
          </cell>
        </row>
        <row r="1830">
          <cell r="A1830">
            <v>2009</v>
          </cell>
          <cell r="O1830">
            <v>3903.35</v>
          </cell>
          <cell r="AC1830" t="str">
            <v>Отопление и вентиляция (вентиляция)</v>
          </cell>
        </row>
        <row r="1831">
          <cell r="A1831">
            <v>2009</v>
          </cell>
          <cell r="O1831">
            <v>220.42</v>
          </cell>
          <cell r="AC1831" t="str">
            <v>Отопление и вентиляция (вентиляция)</v>
          </cell>
        </row>
        <row r="1832">
          <cell r="A1832">
            <v>2009</v>
          </cell>
          <cell r="O1832">
            <v>419.24</v>
          </cell>
          <cell r="AC1832" t="str">
            <v>Отопление и вентиляция (вентиляция)</v>
          </cell>
        </row>
        <row r="1833">
          <cell r="A1833">
            <v>2009</v>
          </cell>
          <cell r="O1833">
            <v>2841.72</v>
          </cell>
          <cell r="AC1833" t="str">
            <v>Отопление и вентиляция (вентиляция)</v>
          </cell>
        </row>
        <row r="1834">
          <cell r="A1834">
            <v>2009</v>
          </cell>
          <cell r="O1834">
            <v>21952.54</v>
          </cell>
          <cell r="AC1834" t="str">
            <v>Отопление и вентиляция (вентиляция)</v>
          </cell>
        </row>
        <row r="1835">
          <cell r="A1835">
            <v>2009</v>
          </cell>
          <cell r="O1835">
            <v>9218.92</v>
          </cell>
          <cell r="AC1835" t="str">
            <v>Отопление и вентиляция (вентиляция)</v>
          </cell>
        </row>
        <row r="1836">
          <cell r="A1836">
            <v>2009</v>
          </cell>
          <cell r="O1836">
            <v>998.4</v>
          </cell>
          <cell r="AC1836" t="str">
            <v>Отопление и вентиляция (вентиляция)</v>
          </cell>
        </row>
        <row r="1837">
          <cell r="A1837">
            <v>2009</v>
          </cell>
          <cell r="O1837">
            <v>350.08</v>
          </cell>
          <cell r="AC1837" t="str">
            <v>Отопление и вентиляция (вентиляция)</v>
          </cell>
        </row>
        <row r="1838">
          <cell r="A1838">
            <v>2009</v>
          </cell>
          <cell r="O1838">
            <v>4103.74</v>
          </cell>
          <cell r="AC1838" t="str">
            <v>Отопление и вентиляция (вентиляция)</v>
          </cell>
        </row>
        <row r="1839">
          <cell r="A1839">
            <v>2009</v>
          </cell>
          <cell r="O1839">
            <v>2485.17</v>
          </cell>
          <cell r="AC1839" t="str">
            <v>Отопление и вентиляция (вентиляция)</v>
          </cell>
        </row>
        <row r="1840">
          <cell r="A1840">
            <v>2009</v>
          </cell>
          <cell r="O1840">
            <v>384.66</v>
          </cell>
          <cell r="AC1840" t="str">
            <v>Отопление и вентиляция (вентиляция)</v>
          </cell>
        </row>
        <row r="1841">
          <cell r="A1841">
            <v>2009</v>
          </cell>
          <cell r="O1841">
            <v>546.74</v>
          </cell>
          <cell r="AC1841" t="str">
            <v>Отопление и вентиляция (вентиляция)</v>
          </cell>
        </row>
        <row r="1842">
          <cell r="A1842">
            <v>2009</v>
          </cell>
          <cell r="O1842">
            <v>434.37</v>
          </cell>
          <cell r="AC1842" t="str">
            <v>Отопление и вентиляция (вентиляция)</v>
          </cell>
        </row>
        <row r="1843">
          <cell r="A1843">
            <v>2009</v>
          </cell>
          <cell r="O1843">
            <v>14874.02</v>
          </cell>
          <cell r="AC1843" t="str">
            <v>Отопление и вентиляция (вентиляция)</v>
          </cell>
        </row>
        <row r="1844">
          <cell r="A1844">
            <v>2009</v>
          </cell>
          <cell r="O1844">
            <v>682.89</v>
          </cell>
          <cell r="AC1844" t="str">
            <v>Отопление и вентиляция (вентиляция)</v>
          </cell>
        </row>
        <row r="1845">
          <cell r="A1845">
            <v>2009</v>
          </cell>
          <cell r="O1845">
            <v>345.76</v>
          </cell>
          <cell r="AC1845" t="str">
            <v>Отопление и вентиляция (вентиляция)</v>
          </cell>
        </row>
        <row r="1846">
          <cell r="A1846">
            <v>2009</v>
          </cell>
          <cell r="O1846">
            <v>6034.1</v>
          </cell>
          <cell r="AC1846" t="str">
            <v>Отопление и вентиляция (вентиляция)</v>
          </cell>
        </row>
        <row r="1847">
          <cell r="A1847">
            <v>2009</v>
          </cell>
          <cell r="O1847">
            <v>1431.7</v>
          </cell>
          <cell r="AC1847" t="str">
            <v>Отопление и вентиляция (вентиляция)</v>
          </cell>
        </row>
        <row r="1848">
          <cell r="A1848">
            <v>2009</v>
          </cell>
          <cell r="O1848">
            <v>864.41</v>
          </cell>
          <cell r="AC1848" t="str">
            <v>Отопление и вентиляция (вентиляция)</v>
          </cell>
        </row>
        <row r="1849">
          <cell r="A1849">
            <v>2009</v>
          </cell>
          <cell r="O1849">
            <v>719.18</v>
          </cell>
          <cell r="AC1849" t="str">
            <v>Отопление и вентиляция (вентиляция)</v>
          </cell>
        </row>
        <row r="1850">
          <cell r="A1850">
            <v>2009</v>
          </cell>
          <cell r="O1850">
            <v>1142.73</v>
          </cell>
          <cell r="AC1850" t="str">
            <v>Отопление и вентиляция (вентиляция)</v>
          </cell>
        </row>
        <row r="1851">
          <cell r="A1851">
            <v>2009</v>
          </cell>
          <cell r="O1851">
            <v>566.17999999999995</v>
          </cell>
          <cell r="AC1851" t="str">
            <v>Отопление и вентиляция (вентиляция)</v>
          </cell>
        </row>
        <row r="1852">
          <cell r="A1852">
            <v>2009</v>
          </cell>
          <cell r="O1852">
            <v>3242.02</v>
          </cell>
          <cell r="AC1852" t="str">
            <v>Отопление и вентиляция (вентиляция)</v>
          </cell>
        </row>
        <row r="1853">
          <cell r="A1853">
            <v>2009</v>
          </cell>
          <cell r="O1853">
            <v>2385.64</v>
          </cell>
          <cell r="AC1853" t="str">
            <v>Отопление и вентиляция (вентиляция)</v>
          </cell>
        </row>
        <row r="1854">
          <cell r="A1854">
            <v>2009</v>
          </cell>
          <cell r="O1854">
            <v>320.61</v>
          </cell>
          <cell r="AC1854" t="str">
            <v>Отопление и вентиляция (вентиляция)</v>
          </cell>
        </row>
        <row r="1855">
          <cell r="A1855">
            <v>2009</v>
          </cell>
          <cell r="O1855">
            <v>8538.94</v>
          </cell>
          <cell r="AC1855" t="str">
            <v>Отопление и вентиляция (вентиляция)</v>
          </cell>
        </row>
        <row r="1856">
          <cell r="A1856">
            <v>2009</v>
          </cell>
          <cell r="O1856">
            <v>3407.49</v>
          </cell>
          <cell r="AC1856" t="str">
            <v>Отопление и вентиляция (вентиляция)</v>
          </cell>
        </row>
        <row r="1857">
          <cell r="A1857">
            <v>2009</v>
          </cell>
          <cell r="O1857">
            <v>2748.86</v>
          </cell>
          <cell r="AC1857" t="str">
            <v>Отопление и вентиляция (вентиляция)</v>
          </cell>
        </row>
        <row r="1858">
          <cell r="A1858">
            <v>2009</v>
          </cell>
          <cell r="O1858">
            <v>390.41</v>
          </cell>
          <cell r="AC1858" t="str">
            <v>Отопление и вентиляция (вентиляция)</v>
          </cell>
        </row>
        <row r="1859">
          <cell r="A1859">
            <v>2009</v>
          </cell>
          <cell r="O1859">
            <v>3022.23</v>
          </cell>
          <cell r="AC1859" t="str">
            <v>Отопление и вентиляция (вентиляция)</v>
          </cell>
        </row>
        <row r="1860">
          <cell r="A1860">
            <v>2009</v>
          </cell>
          <cell r="O1860">
            <v>2048.67</v>
          </cell>
          <cell r="AC1860" t="str">
            <v>Отопление и вентиляция (вентиляция)</v>
          </cell>
        </row>
        <row r="1861">
          <cell r="A1861">
            <v>2009</v>
          </cell>
          <cell r="O1861">
            <v>287.58999999999997</v>
          </cell>
          <cell r="AC1861" t="str">
            <v>Отопление и вентиляция (вентиляция)</v>
          </cell>
        </row>
        <row r="1862">
          <cell r="A1862">
            <v>2009</v>
          </cell>
          <cell r="O1862">
            <v>22810.63</v>
          </cell>
          <cell r="AC1862" t="str">
            <v>Отопление и вентиляция (вентиляция)</v>
          </cell>
        </row>
        <row r="1863">
          <cell r="A1863">
            <v>2009</v>
          </cell>
          <cell r="O1863">
            <v>1987.7</v>
          </cell>
          <cell r="AC1863" t="str">
            <v>Отопление и вентиляция (вентиляция)</v>
          </cell>
        </row>
        <row r="1864">
          <cell r="A1864">
            <v>2009</v>
          </cell>
          <cell r="O1864">
            <v>701.87</v>
          </cell>
          <cell r="AC1864" t="str">
            <v>Отопление и вентиляция (вентиляция)</v>
          </cell>
        </row>
        <row r="1865">
          <cell r="A1865">
            <v>2009</v>
          </cell>
          <cell r="O1865">
            <v>18031.64</v>
          </cell>
          <cell r="AC1865" t="str">
            <v>Отопление и вентиляция (вентиляция)</v>
          </cell>
        </row>
        <row r="1866">
          <cell r="A1866">
            <v>2009</v>
          </cell>
          <cell r="O1866">
            <v>1271.21</v>
          </cell>
          <cell r="AC1866" t="str">
            <v>Отопление и вентиляция (вентиляция)</v>
          </cell>
        </row>
        <row r="1867">
          <cell r="A1867">
            <v>2009</v>
          </cell>
          <cell r="O1867">
            <v>415.74</v>
          </cell>
          <cell r="AC1867" t="str">
            <v>Отопление и вентиляция (вентиляция)</v>
          </cell>
        </row>
        <row r="1868">
          <cell r="A1868">
            <v>2009</v>
          </cell>
          <cell r="O1868">
            <v>8711.1200000000008</v>
          </cell>
          <cell r="AC1868" t="str">
            <v>Отопление и вентиляция (вентиляция)</v>
          </cell>
        </row>
        <row r="1869">
          <cell r="A1869">
            <v>2009</v>
          </cell>
          <cell r="O1869">
            <v>3067.77</v>
          </cell>
          <cell r="AC1869" t="str">
            <v>Отопление и вентиляция (вентиляция)</v>
          </cell>
        </row>
        <row r="1870">
          <cell r="A1870">
            <v>2009</v>
          </cell>
          <cell r="O1870">
            <v>490.9</v>
          </cell>
          <cell r="AC1870" t="str">
            <v>Отопление и вентиляция (вентиляция)</v>
          </cell>
        </row>
        <row r="1871">
          <cell r="A1871">
            <v>2009</v>
          </cell>
          <cell r="O1871">
            <v>2725.79</v>
          </cell>
          <cell r="AC1871" t="str">
            <v>Отопление и вентиляция (вентиляция)</v>
          </cell>
        </row>
        <row r="1872">
          <cell r="A1872">
            <v>2009</v>
          </cell>
          <cell r="O1872">
            <v>798.54</v>
          </cell>
          <cell r="AC1872" t="str">
            <v>Отопление и вентиляция (вентиляция)</v>
          </cell>
        </row>
        <row r="1873">
          <cell r="A1873">
            <v>2009</v>
          </cell>
          <cell r="O1873">
            <v>1118.97</v>
          </cell>
          <cell r="AC1873" t="str">
            <v>Отопление и вентиляция (вентиляция)</v>
          </cell>
        </row>
        <row r="1874">
          <cell r="A1874">
            <v>2009</v>
          </cell>
          <cell r="O1874">
            <v>51757.74</v>
          </cell>
          <cell r="AC1874" t="str">
            <v>Отопление и вентиляция (вентиляция)</v>
          </cell>
        </row>
        <row r="1875">
          <cell r="A1875">
            <v>2009</v>
          </cell>
          <cell r="O1875">
            <v>11028.1</v>
          </cell>
          <cell r="AC1875" t="str">
            <v>Отопление и вентиляция (вентиляция)</v>
          </cell>
        </row>
        <row r="1876">
          <cell r="A1876">
            <v>2009</v>
          </cell>
          <cell r="O1876">
            <v>11028.1</v>
          </cell>
          <cell r="AC1876" t="str">
            <v>Отопление и вентиляция (вентиляция)</v>
          </cell>
        </row>
        <row r="1877">
          <cell r="A1877">
            <v>2009</v>
          </cell>
          <cell r="O1877">
            <v>21783.06</v>
          </cell>
          <cell r="AC1877" t="str">
            <v>Отопление и вентиляция (вентиляция)</v>
          </cell>
        </row>
        <row r="1878">
          <cell r="A1878">
            <v>2009</v>
          </cell>
          <cell r="O1878">
            <v>32267.46</v>
          </cell>
          <cell r="AC1878" t="str">
            <v>Отопление и вентиляция (вентиляция)</v>
          </cell>
        </row>
        <row r="1879">
          <cell r="A1879">
            <v>2009</v>
          </cell>
          <cell r="O1879">
            <v>32267.46</v>
          </cell>
          <cell r="AC1879" t="str">
            <v>Отопление и вентиляция (вентиляция)</v>
          </cell>
        </row>
        <row r="1880">
          <cell r="A1880">
            <v>2009</v>
          </cell>
          <cell r="O1880">
            <v>95573.16</v>
          </cell>
          <cell r="AC1880" t="str">
            <v>Отопление и вентиляция (вентиляция)</v>
          </cell>
        </row>
        <row r="1881">
          <cell r="A1881">
            <v>2009</v>
          </cell>
          <cell r="O1881">
            <v>10619.24</v>
          </cell>
          <cell r="AC1881" t="str">
            <v>Отопление и вентиляция (вентиляция)</v>
          </cell>
        </row>
        <row r="1882">
          <cell r="A1882">
            <v>2009</v>
          </cell>
          <cell r="O1882">
            <v>5442.08</v>
          </cell>
          <cell r="AC1882" t="str">
            <v>Отопление и вентиляция (вентиляция)</v>
          </cell>
        </row>
        <row r="1883">
          <cell r="A1883">
            <v>2009</v>
          </cell>
          <cell r="O1883">
            <v>1606.93</v>
          </cell>
          <cell r="AC1883" t="str">
            <v>Отопление и вентиляция (вентиляция)</v>
          </cell>
        </row>
        <row r="1884">
          <cell r="A1884">
            <v>2009</v>
          </cell>
          <cell r="O1884">
            <v>3079.01</v>
          </cell>
          <cell r="AC1884" t="str">
            <v>Отопление и вентиляция (вентиляция)</v>
          </cell>
        </row>
        <row r="1885">
          <cell r="A1885">
            <v>2009</v>
          </cell>
          <cell r="O1885">
            <v>2964.92</v>
          </cell>
          <cell r="AC1885" t="str">
            <v>Отопление и вентиляция (вентиляция)</v>
          </cell>
        </row>
        <row r="1886">
          <cell r="A1886">
            <v>2009</v>
          </cell>
          <cell r="O1886">
            <v>2506.77</v>
          </cell>
          <cell r="AC1886" t="str">
            <v>Отопление и вентиляция (вентиляция)</v>
          </cell>
        </row>
        <row r="1887">
          <cell r="A1887">
            <v>2009</v>
          </cell>
          <cell r="O1887">
            <v>1077.05</v>
          </cell>
          <cell r="AC1887" t="str">
            <v>Отопление и вентиляция (вентиляция)</v>
          </cell>
        </row>
        <row r="1888">
          <cell r="A1888">
            <v>2009</v>
          </cell>
          <cell r="O1888">
            <v>994.07</v>
          </cell>
          <cell r="AC1888" t="str">
            <v>Отопление и вентиляция (вентиляция)</v>
          </cell>
        </row>
        <row r="1889">
          <cell r="A1889">
            <v>2009</v>
          </cell>
          <cell r="O1889">
            <v>2720.36</v>
          </cell>
          <cell r="AC1889" t="str">
            <v>Отопление и вентиляция (вентиляция)</v>
          </cell>
        </row>
        <row r="1890">
          <cell r="A1890">
            <v>2009</v>
          </cell>
          <cell r="O1890">
            <v>1711.53</v>
          </cell>
          <cell r="AC1890" t="str">
            <v>Отопление и вентиляция (вентиляция)</v>
          </cell>
        </row>
        <row r="1891">
          <cell r="A1891">
            <v>2009</v>
          </cell>
          <cell r="O1891">
            <v>1836.87</v>
          </cell>
          <cell r="AC1891" t="str">
            <v>Отопление и вентиляция (вентиляция)</v>
          </cell>
        </row>
        <row r="1892">
          <cell r="A1892">
            <v>2009</v>
          </cell>
          <cell r="O1892">
            <v>2919.97</v>
          </cell>
          <cell r="AC1892" t="str">
            <v>Отопление и вентиляция (вентиляция)</v>
          </cell>
        </row>
        <row r="1893">
          <cell r="A1893">
            <v>2009</v>
          </cell>
          <cell r="O1893">
            <v>8125.55</v>
          </cell>
          <cell r="AC1893" t="str">
            <v>Отопление и вентиляция (вентиляция)</v>
          </cell>
        </row>
        <row r="1894">
          <cell r="A1894">
            <v>2009</v>
          </cell>
          <cell r="O1894">
            <v>5705.06</v>
          </cell>
          <cell r="AC1894" t="str">
            <v>Отопление и вентиляция (вентиляция)</v>
          </cell>
        </row>
        <row r="1895">
          <cell r="A1895">
            <v>2009</v>
          </cell>
          <cell r="O1895">
            <v>275.75</v>
          </cell>
          <cell r="AC1895" t="str">
            <v>Отопление и вентиляция (вентиляция)</v>
          </cell>
        </row>
        <row r="1896">
          <cell r="A1896">
            <v>2009</v>
          </cell>
          <cell r="O1896">
            <v>214.37</v>
          </cell>
          <cell r="AC1896" t="str">
            <v>Отопление и вентиляция (вентиляция)</v>
          </cell>
        </row>
        <row r="1897">
          <cell r="A1897">
            <v>2009</v>
          </cell>
          <cell r="O1897">
            <v>752.88</v>
          </cell>
          <cell r="AC1897" t="str">
            <v>Отопление и вентиляция (вентиляция)</v>
          </cell>
        </row>
        <row r="1898">
          <cell r="A1898">
            <v>2009</v>
          </cell>
          <cell r="O1898">
            <v>10283.57</v>
          </cell>
          <cell r="AC1898" t="str">
            <v>Отопление и вентиляция (вентиляция)</v>
          </cell>
        </row>
        <row r="1899">
          <cell r="A1899">
            <v>2009</v>
          </cell>
          <cell r="O1899">
            <v>3565.72</v>
          </cell>
          <cell r="AC1899" t="str">
            <v>Отопление и вентиляция (вентиляция)</v>
          </cell>
        </row>
        <row r="1900">
          <cell r="A1900">
            <v>2009</v>
          </cell>
          <cell r="O1900">
            <v>1993.32</v>
          </cell>
          <cell r="AC1900" t="str">
            <v>Отопление и вентиляция (вентиляция)</v>
          </cell>
        </row>
        <row r="1901">
          <cell r="A1901">
            <v>2009</v>
          </cell>
          <cell r="O1901">
            <v>475.44</v>
          </cell>
          <cell r="AC1901" t="str">
            <v>Отопление и вентиляция (вентиляция)</v>
          </cell>
        </row>
        <row r="1902">
          <cell r="A1902">
            <v>2009</v>
          </cell>
          <cell r="O1902">
            <v>157.32</v>
          </cell>
          <cell r="AC1902" t="str">
            <v>Отопление и вентиляция (вентиляция)</v>
          </cell>
        </row>
        <row r="1903">
          <cell r="A1903">
            <v>2009</v>
          </cell>
          <cell r="O1903">
            <v>130.53</v>
          </cell>
          <cell r="AC1903" t="str">
            <v>Отопление и вентиляция (вентиляция)</v>
          </cell>
        </row>
        <row r="1904">
          <cell r="A1904">
            <v>2009</v>
          </cell>
          <cell r="O1904">
            <v>302.55</v>
          </cell>
          <cell r="AC1904" t="str">
            <v>Отопление и вентиляция (вентиляция)</v>
          </cell>
        </row>
        <row r="1905">
          <cell r="A1905">
            <v>2009</v>
          </cell>
          <cell r="O1905">
            <v>9376.2099999999991</v>
          </cell>
          <cell r="AC1905" t="str">
            <v>Отопление и вентиляция (вентиляция)</v>
          </cell>
        </row>
        <row r="1906">
          <cell r="A1906">
            <v>2009</v>
          </cell>
          <cell r="O1906">
            <v>5510.57</v>
          </cell>
          <cell r="AC1906" t="str">
            <v>Отопление и вентиляция (вентиляция)</v>
          </cell>
        </row>
        <row r="1907">
          <cell r="A1907">
            <v>2009</v>
          </cell>
          <cell r="O1907">
            <v>317.26</v>
          </cell>
          <cell r="AC1907" t="str">
            <v>Отопление и вентиляция (вентиляция)</v>
          </cell>
        </row>
        <row r="1908">
          <cell r="A1908">
            <v>2009</v>
          </cell>
          <cell r="O1908">
            <v>247.21</v>
          </cell>
          <cell r="AC1908" t="str">
            <v>Отопление и вентиляция (вентиляция)</v>
          </cell>
        </row>
        <row r="1909">
          <cell r="A1909">
            <v>2009</v>
          </cell>
          <cell r="O1909">
            <v>199.7</v>
          </cell>
          <cell r="AC1909" t="str">
            <v>Отопление и вентиляция (вентиляция)</v>
          </cell>
        </row>
        <row r="1910">
          <cell r="A1910">
            <v>2009</v>
          </cell>
          <cell r="O1910">
            <v>206.59</v>
          </cell>
          <cell r="AC1910" t="str">
            <v>Отопление и вентиляция (вентиляция)</v>
          </cell>
        </row>
        <row r="1911">
          <cell r="A1911">
            <v>2009</v>
          </cell>
          <cell r="O1911">
            <v>41380.730000000003</v>
          </cell>
          <cell r="AC1911" t="str">
            <v>Отопление и вентиляция (вентиляция)</v>
          </cell>
        </row>
        <row r="1912">
          <cell r="A1912">
            <v>2009</v>
          </cell>
          <cell r="O1912">
            <v>17115.29</v>
          </cell>
          <cell r="AC1912" t="str">
            <v>Отопление и вентиляция (вентиляция)</v>
          </cell>
        </row>
        <row r="1913">
          <cell r="A1913">
            <v>2009</v>
          </cell>
          <cell r="O1913">
            <v>898.12</v>
          </cell>
          <cell r="AC1913" t="str">
            <v>Отопление и вентиляция (вентиляция)</v>
          </cell>
        </row>
        <row r="1914">
          <cell r="A1914">
            <v>2009</v>
          </cell>
          <cell r="O1914">
            <v>684.61</v>
          </cell>
          <cell r="AC1914" t="str">
            <v>Отопление и вентиляция (вентиляция)</v>
          </cell>
        </row>
        <row r="1915">
          <cell r="A1915">
            <v>2009</v>
          </cell>
          <cell r="O1915">
            <v>599.04</v>
          </cell>
          <cell r="AC1915" t="str">
            <v>Отопление и вентиляция (вентиляция)</v>
          </cell>
        </row>
        <row r="1916">
          <cell r="A1916">
            <v>2009</v>
          </cell>
          <cell r="O1916">
            <v>26956.43</v>
          </cell>
          <cell r="AC1916" t="str">
            <v>Отопление и вентиляция (вентиляция)</v>
          </cell>
        </row>
        <row r="1917">
          <cell r="A1917">
            <v>2009</v>
          </cell>
          <cell r="O1917">
            <v>1096.07</v>
          </cell>
          <cell r="AC1917" t="str">
            <v>Отопление и вентиляция (вентиляция)</v>
          </cell>
        </row>
        <row r="1918">
          <cell r="A1918">
            <v>2009</v>
          </cell>
          <cell r="O1918">
            <v>484.93</v>
          </cell>
          <cell r="AC1918" t="str">
            <v>Отопление и вентиляция (вентиляция)</v>
          </cell>
        </row>
        <row r="1919">
          <cell r="A1919">
            <v>2009</v>
          </cell>
          <cell r="O1919">
            <v>427.88</v>
          </cell>
          <cell r="AC1919" t="str">
            <v>Отопление и вентиляция (вентиляция)</v>
          </cell>
        </row>
        <row r="1920">
          <cell r="A1920">
            <v>2009</v>
          </cell>
          <cell r="O1920">
            <v>7810.12</v>
          </cell>
          <cell r="AC1920" t="str">
            <v>Отопление и вентиляция (вентиляция)</v>
          </cell>
        </row>
        <row r="1921">
          <cell r="A1921">
            <v>2009</v>
          </cell>
          <cell r="O1921">
            <v>3423.04</v>
          </cell>
          <cell r="AC1921" t="str">
            <v>Отопление и вентиляция (вентиляция)</v>
          </cell>
        </row>
        <row r="1922">
          <cell r="A1922">
            <v>2009</v>
          </cell>
          <cell r="O1922">
            <v>442.58</v>
          </cell>
          <cell r="AC1922" t="str">
            <v>Отопление и вентиляция (вентиляция)</v>
          </cell>
        </row>
        <row r="1923">
          <cell r="A1923">
            <v>2009</v>
          </cell>
          <cell r="O1923">
            <v>2567.2800000000002</v>
          </cell>
          <cell r="AC1923" t="str">
            <v>Отопление и вентиляция (вентиляция)</v>
          </cell>
        </row>
        <row r="1924">
          <cell r="A1924">
            <v>2009</v>
          </cell>
          <cell r="O1924">
            <v>445.17</v>
          </cell>
          <cell r="AC1924" t="str">
            <v>Отопление и вентиляция (вентиляция)</v>
          </cell>
        </row>
        <row r="1925">
          <cell r="A1925">
            <v>2009</v>
          </cell>
          <cell r="O1925">
            <v>9041.8799999999992</v>
          </cell>
          <cell r="AC1925" t="str">
            <v>Отопление и вентиляция (вентиляция)</v>
          </cell>
        </row>
        <row r="1926">
          <cell r="A1926">
            <v>2009</v>
          </cell>
          <cell r="O1926">
            <v>435.66</v>
          </cell>
          <cell r="AC1926" t="str">
            <v>Отопление и вентиляция (вентиляция)</v>
          </cell>
        </row>
        <row r="1927">
          <cell r="A1927">
            <v>2009</v>
          </cell>
          <cell r="O1927">
            <v>2041.73</v>
          </cell>
          <cell r="AC1927" t="str">
            <v>Отопление и вентиляция (вентиляция)</v>
          </cell>
        </row>
        <row r="1928">
          <cell r="A1928">
            <v>2009</v>
          </cell>
          <cell r="O1928">
            <v>285.25</v>
          </cell>
          <cell r="AC1928" t="str">
            <v>Отопление и вентиляция (вентиляция)</v>
          </cell>
        </row>
        <row r="1929">
          <cell r="A1929">
            <v>2009</v>
          </cell>
          <cell r="O1929">
            <v>271.42</v>
          </cell>
          <cell r="AC1929" t="str">
            <v>Отопление и вентиляция (вентиляция)</v>
          </cell>
        </row>
        <row r="1930">
          <cell r="A1930">
            <v>2009</v>
          </cell>
          <cell r="O1930">
            <v>4278.8</v>
          </cell>
          <cell r="AC1930" t="str">
            <v>Отопление и вентиляция (вентиляция)</v>
          </cell>
        </row>
        <row r="1931">
          <cell r="A1931">
            <v>2009</v>
          </cell>
          <cell r="O1931">
            <v>277.47000000000003</v>
          </cell>
          <cell r="AC1931" t="str">
            <v>Отопление и вентиляция (вентиляция)</v>
          </cell>
        </row>
        <row r="1932">
          <cell r="A1932">
            <v>2009</v>
          </cell>
          <cell r="O1932">
            <v>2660.8</v>
          </cell>
          <cell r="AC1932" t="str">
            <v>Отопление и вентиляция (вентиляция)</v>
          </cell>
        </row>
        <row r="1933">
          <cell r="A1933">
            <v>2009</v>
          </cell>
          <cell r="O1933">
            <v>271.42</v>
          </cell>
          <cell r="AC1933" t="str">
            <v>Отопление и вентиляция (вентиляция)</v>
          </cell>
        </row>
        <row r="1934">
          <cell r="A1934">
            <v>2009</v>
          </cell>
          <cell r="O1934">
            <v>1283.6500000000001</v>
          </cell>
          <cell r="AC1934" t="str">
            <v>Отопление и вентиляция (вентиляция)</v>
          </cell>
        </row>
        <row r="1935">
          <cell r="A1935">
            <v>2009</v>
          </cell>
          <cell r="O1935">
            <v>285.25</v>
          </cell>
          <cell r="AC1935" t="str">
            <v>Отопление и вентиляция (вентиляция)</v>
          </cell>
        </row>
        <row r="1936">
          <cell r="A1936">
            <v>2009</v>
          </cell>
          <cell r="O1936">
            <v>8975.0400000000009</v>
          </cell>
          <cell r="AC1936" t="str">
            <v>Отопление и вентиляция (вентиляция)</v>
          </cell>
        </row>
        <row r="1937">
          <cell r="A1937">
            <v>2009</v>
          </cell>
          <cell r="O1937">
            <v>7416.62</v>
          </cell>
          <cell r="AC1937" t="str">
            <v>Отопление и вентиляция (вентиляция)</v>
          </cell>
        </row>
        <row r="1938">
          <cell r="A1938">
            <v>2009</v>
          </cell>
          <cell r="O1938">
            <v>483.2</v>
          </cell>
          <cell r="AC1938" t="str">
            <v>Отопление и вентиляция (вентиляция)</v>
          </cell>
        </row>
        <row r="1939">
          <cell r="A1939">
            <v>2009</v>
          </cell>
          <cell r="O1939">
            <v>389.84</v>
          </cell>
          <cell r="AC1939" t="str">
            <v>Отопление и вентиляция (вентиляция)</v>
          </cell>
        </row>
        <row r="1940">
          <cell r="A1940">
            <v>2009</v>
          </cell>
          <cell r="O1940">
            <v>14630.78</v>
          </cell>
          <cell r="AC1940" t="str">
            <v>Отопление и вентиляция (вентиляция)</v>
          </cell>
        </row>
        <row r="1941">
          <cell r="A1941">
            <v>2009</v>
          </cell>
          <cell r="O1941">
            <v>7844.46</v>
          </cell>
          <cell r="AC1941" t="str">
            <v>Отопление и вентиляция (вентиляция)</v>
          </cell>
        </row>
        <row r="1942">
          <cell r="A1942">
            <v>2009</v>
          </cell>
          <cell r="O1942">
            <v>550.64</v>
          </cell>
          <cell r="AC1942" t="str">
            <v>Отопление и вентиляция (вентиляция)</v>
          </cell>
        </row>
        <row r="1943">
          <cell r="A1943">
            <v>2009</v>
          </cell>
          <cell r="O1943">
            <v>342.31</v>
          </cell>
          <cell r="AC1943" t="str">
            <v>Отопление и вентиляция (вентиляция)</v>
          </cell>
        </row>
        <row r="1944">
          <cell r="A1944">
            <v>2009</v>
          </cell>
          <cell r="O1944">
            <v>307.73</v>
          </cell>
          <cell r="AC1944" t="str">
            <v>Отопление и вентиляция (вентиляция)</v>
          </cell>
        </row>
        <row r="1945">
          <cell r="A1945">
            <v>2009</v>
          </cell>
          <cell r="O1945">
            <v>102.87</v>
          </cell>
          <cell r="AC1945" t="str">
            <v>Отопление и вентиляция (вентиляция)</v>
          </cell>
        </row>
        <row r="1946">
          <cell r="A1946">
            <v>2009</v>
          </cell>
          <cell r="O1946">
            <v>2852.53</v>
          </cell>
          <cell r="AC1946" t="str">
            <v>Отопление и вентиляция (вентиляция)</v>
          </cell>
        </row>
        <row r="1947">
          <cell r="A1947">
            <v>2009</v>
          </cell>
          <cell r="O1947">
            <v>9314.8799999999992</v>
          </cell>
          <cell r="AC1947" t="str">
            <v>Отопление и вентиляция (вентиляция)</v>
          </cell>
        </row>
        <row r="1948">
          <cell r="A1948">
            <v>2009</v>
          </cell>
          <cell r="O1948">
            <v>5990.32</v>
          </cell>
          <cell r="AC1948" t="str">
            <v>Отопление и вентиляция (вентиляция)</v>
          </cell>
        </row>
        <row r="1949">
          <cell r="A1949">
            <v>2009</v>
          </cell>
          <cell r="O1949">
            <v>331.07</v>
          </cell>
          <cell r="AC1949" t="str">
            <v>Отопление и вентиляция (вентиляция)</v>
          </cell>
        </row>
        <row r="1950">
          <cell r="A1950">
            <v>2009</v>
          </cell>
          <cell r="O1950">
            <v>1711.52</v>
          </cell>
          <cell r="AC1950" t="str">
            <v>Отопление и вентиляция (вентиляция)</v>
          </cell>
        </row>
        <row r="1951">
          <cell r="A1951">
            <v>2009</v>
          </cell>
          <cell r="O1951">
            <v>994.07</v>
          </cell>
          <cell r="AC1951" t="str">
            <v>Отопление и вентиляция (вентиляция)</v>
          </cell>
        </row>
        <row r="1952">
          <cell r="A1952">
            <v>2009</v>
          </cell>
          <cell r="O1952">
            <v>46422.75</v>
          </cell>
          <cell r="AC1952" t="str">
            <v>Отопление и вентиляция (вентиляция)</v>
          </cell>
        </row>
        <row r="1953">
          <cell r="A1953">
            <v>2009</v>
          </cell>
          <cell r="O1953">
            <v>17970.95</v>
          </cell>
          <cell r="AC1953" t="str">
            <v>Отопление и вентиляция (вентиляция)</v>
          </cell>
        </row>
        <row r="1954">
          <cell r="A1954">
            <v>2009</v>
          </cell>
          <cell r="O1954">
            <v>1547.3</v>
          </cell>
          <cell r="AC1954" t="str">
            <v>Отопление и вентиляция (вентиляция)</v>
          </cell>
        </row>
        <row r="1955">
          <cell r="A1955">
            <v>2009</v>
          </cell>
          <cell r="O1955">
            <v>706.23</v>
          </cell>
          <cell r="AC1955" t="str">
            <v>Отопление и вентиляция (вентиляция)</v>
          </cell>
        </row>
        <row r="1956">
          <cell r="A1956">
            <v>2009</v>
          </cell>
          <cell r="O1956">
            <v>1762.53</v>
          </cell>
          <cell r="AC1956" t="str">
            <v>Отопление и вентиляция (вентиляция)</v>
          </cell>
        </row>
        <row r="1957">
          <cell r="A1957">
            <v>2009</v>
          </cell>
          <cell r="O1957">
            <v>291.3</v>
          </cell>
          <cell r="AC1957" t="str">
            <v>Отопление и вентиляция (вентиляция)</v>
          </cell>
        </row>
        <row r="1958">
          <cell r="A1958">
            <v>2009</v>
          </cell>
          <cell r="O1958">
            <v>370.83</v>
          </cell>
          <cell r="AC1958" t="str">
            <v>Отопление и вентиляция (вентиляция)</v>
          </cell>
        </row>
        <row r="1959">
          <cell r="A1959">
            <v>2009</v>
          </cell>
          <cell r="O1959">
            <v>10269.120000000001</v>
          </cell>
          <cell r="AC1959" t="str">
            <v>Отопление и вентиляция (вентиляция)</v>
          </cell>
        </row>
        <row r="1960">
          <cell r="A1960">
            <v>2009</v>
          </cell>
          <cell r="O1960">
            <v>662.14</v>
          </cell>
          <cell r="AC1960" t="str">
            <v>Отопление и вентиляция (вентиляция)</v>
          </cell>
        </row>
        <row r="1961">
          <cell r="A1961">
            <v>2009</v>
          </cell>
          <cell r="O1961">
            <v>539.4</v>
          </cell>
          <cell r="AC1961" t="str">
            <v>Отопление и вентиляция (вентиляция)</v>
          </cell>
        </row>
        <row r="1962">
          <cell r="A1962">
            <v>2009</v>
          </cell>
          <cell r="O1962">
            <v>342.3</v>
          </cell>
          <cell r="AC1962" t="str">
            <v>Отопление и вентиляция (вентиляция)</v>
          </cell>
        </row>
        <row r="1963">
          <cell r="A1963">
            <v>2009</v>
          </cell>
          <cell r="O1963">
            <v>256.72000000000003</v>
          </cell>
          <cell r="AC1963" t="str">
            <v>Отопление и вентиляция (вентиляция)</v>
          </cell>
        </row>
        <row r="1964">
          <cell r="A1964">
            <v>2009</v>
          </cell>
          <cell r="O1964">
            <v>627.57000000000005</v>
          </cell>
          <cell r="AC1964" t="str">
            <v>Отопление и вентиляция (вентиляция)</v>
          </cell>
        </row>
        <row r="1965">
          <cell r="A1965">
            <v>2009</v>
          </cell>
          <cell r="O1965">
            <v>4991.93</v>
          </cell>
          <cell r="AC1965" t="str">
            <v>Отопление и вентиляция (вентиляция)</v>
          </cell>
        </row>
        <row r="1966">
          <cell r="A1966">
            <v>2009</v>
          </cell>
          <cell r="O1966">
            <v>259.32</v>
          </cell>
          <cell r="AC1966" t="str">
            <v>Отопление и вентиляция (вентиляция)</v>
          </cell>
        </row>
        <row r="1967">
          <cell r="A1967">
            <v>2009</v>
          </cell>
          <cell r="O1967">
            <v>222.16</v>
          </cell>
          <cell r="AC1967" t="str">
            <v>Отопление и вентиляция (вентиляция)</v>
          </cell>
        </row>
        <row r="1968">
          <cell r="A1968">
            <v>2009</v>
          </cell>
          <cell r="O1968">
            <v>271.42</v>
          </cell>
          <cell r="AC1968" t="str">
            <v>Отопление и вентиляция (вентиляция)</v>
          </cell>
        </row>
        <row r="1969">
          <cell r="A1969">
            <v>2009</v>
          </cell>
          <cell r="O1969">
            <v>16938.45</v>
          </cell>
          <cell r="AC1969" t="str">
            <v>Отопление и вентиляция (вентиляция)</v>
          </cell>
        </row>
        <row r="1970">
          <cell r="A1970">
            <v>2009</v>
          </cell>
          <cell r="O1970">
            <v>3209.53</v>
          </cell>
          <cell r="AC1970" t="str">
            <v>Отопление и вентиляция (вентиляция)</v>
          </cell>
        </row>
        <row r="1971">
          <cell r="A1971">
            <v>2009</v>
          </cell>
          <cell r="O1971">
            <v>247.22</v>
          </cell>
          <cell r="AC1971" t="str">
            <v>Отопление и вентиляция (вентиляция)</v>
          </cell>
        </row>
        <row r="1972">
          <cell r="A1972">
            <v>2009</v>
          </cell>
          <cell r="O1972">
            <v>265.37</v>
          </cell>
          <cell r="AC1972" t="str">
            <v>Отопление и вентиляция (вентиляция)</v>
          </cell>
        </row>
        <row r="1973">
          <cell r="A1973">
            <v>2009</v>
          </cell>
          <cell r="O1973">
            <v>6846.08</v>
          </cell>
          <cell r="AC1973" t="str">
            <v>Отопление и вентиляция (вентиляция)</v>
          </cell>
        </row>
        <row r="1974">
          <cell r="A1974">
            <v>2009</v>
          </cell>
          <cell r="O1974">
            <v>1097.78</v>
          </cell>
          <cell r="AC1974" t="str">
            <v>Отопление и вентиляция (вентиляция)</v>
          </cell>
        </row>
        <row r="1975">
          <cell r="A1975">
            <v>2009</v>
          </cell>
          <cell r="O1975">
            <v>256.72000000000003</v>
          </cell>
          <cell r="AC1975" t="str">
            <v>Отопление и вентиляция (вентиляция)</v>
          </cell>
        </row>
        <row r="1976">
          <cell r="A1976">
            <v>2009</v>
          </cell>
          <cell r="O1976">
            <v>350.94</v>
          </cell>
          <cell r="AC1976" t="str">
            <v>Отопление и вентиляция (вентиляция)</v>
          </cell>
        </row>
        <row r="1977">
          <cell r="A1977">
            <v>2009</v>
          </cell>
          <cell r="O1977">
            <v>376.89</v>
          </cell>
          <cell r="AC1977" t="str">
            <v>Отопление и вентиляция (вентиляция)</v>
          </cell>
        </row>
        <row r="1978">
          <cell r="A1978">
            <v>2009</v>
          </cell>
          <cell r="O1978">
            <v>199.68</v>
          </cell>
          <cell r="AC1978" t="str">
            <v>Отопление и вентиляция (вентиляция)</v>
          </cell>
        </row>
        <row r="1979">
          <cell r="A1979">
            <v>2009</v>
          </cell>
          <cell r="O1979">
            <v>12570.93</v>
          </cell>
          <cell r="AC1979" t="str">
            <v>Отопление и вентиляция (вентиляция)</v>
          </cell>
        </row>
        <row r="1980">
          <cell r="A1980">
            <v>2009</v>
          </cell>
          <cell r="O1980">
            <v>4278.8</v>
          </cell>
          <cell r="AC1980" t="str">
            <v>Отопление и вентиляция (вентиляция)</v>
          </cell>
        </row>
        <row r="1981">
          <cell r="A1981">
            <v>2009</v>
          </cell>
          <cell r="O1981">
            <v>818.6</v>
          </cell>
          <cell r="AC1981" t="str">
            <v>Отопление и вентиляция (вентиляция)</v>
          </cell>
        </row>
        <row r="1982">
          <cell r="A1982">
            <v>2009</v>
          </cell>
          <cell r="O1982">
            <v>680.29</v>
          </cell>
          <cell r="AC1982" t="str">
            <v>Отопление и вентиляция (вентиляция)</v>
          </cell>
        </row>
        <row r="1983">
          <cell r="A1983">
            <v>2009</v>
          </cell>
          <cell r="O1983">
            <v>327.60000000000002</v>
          </cell>
          <cell r="AC1983" t="str">
            <v>Отопление и вентиляция (вентиляция)</v>
          </cell>
        </row>
        <row r="1984">
          <cell r="A1984">
            <v>2009</v>
          </cell>
          <cell r="O1984">
            <v>136.58000000000001</v>
          </cell>
          <cell r="AC1984" t="str">
            <v>Отопление и вентиляция (вентиляция)</v>
          </cell>
        </row>
        <row r="1985">
          <cell r="A1985">
            <v>2009</v>
          </cell>
          <cell r="O1985">
            <v>277.48</v>
          </cell>
          <cell r="AC1985" t="str">
            <v>Отопление и вентиляция (вентиляция)</v>
          </cell>
        </row>
        <row r="1986">
          <cell r="A1986">
            <v>2009</v>
          </cell>
          <cell r="O1986">
            <v>541.13</v>
          </cell>
          <cell r="AC1986" t="str">
            <v>Отопление и вентиляция (вентиляция)</v>
          </cell>
        </row>
        <row r="1987">
          <cell r="A1987">
            <v>2009</v>
          </cell>
          <cell r="O1987">
            <v>142.63</v>
          </cell>
          <cell r="AC1987" t="str">
            <v>Отопление и вентиляция (вентиляция)</v>
          </cell>
        </row>
        <row r="1988">
          <cell r="A1988">
            <v>2009</v>
          </cell>
          <cell r="O1988">
            <v>127.93</v>
          </cell>
          <cell r="AC1988" t="str">
            <v>Отопление и вентиляция (вентиляция)</v>
          </cell>
        </row>
        <row r="1989">
          <cell r="A1989">
            <v>2009</v>
          </cell>
          <cell r="O1989">
            <v>36494.79</v>
          </cell>
          <cell r="AC1989" t="str">
            <v>Отопление и вентиляция (вентиляция)</v>
          </cell>
        </row>
        <row r="1990">
          <cell r="A1990">
            <v>2009</v>
          </cell>
          <cell r="O1990">
            <v>2567.2800000000002</v>
          </cell>
          <cell r="AC1990" t="str">
            <v>Отопление и вентиляция (вентиляция)</v>
          </cell>
        </row>
        <row r="1991">
          <cell r="A1991">
            <v>2009</v>
          </cell>
          <cell r="O1991">
            <v>331.07</v>
          </cell>
          <cell r="AC1991" t="str">
            <v>Отопление и вентиляция (вентиляция)</v>
          </cell>
        </row>
        <row r="1992">
          <cell r="A1992">
            <v>2009</v>
          </cell>
          <cell r="O1992">
            <v>331.07</v>
          </cell>
          <cell r="AC1992" t="str">
            <v>Отопление и вентиляция (вентиляция)</v>
          </cell>
        </row>
        <row r="1993">
          <cell r="A1993">
            <v>2009</v>
          </cell>
          <cell r="O1993">
            <v>313.77999999999997</v>
          </cell>
          <cell r="AC1993" t="str">
            <v>Отопление и вентиляция (вентиляция)</v>
          </cell>
        </row>
        <row r="1994">
          <cell r="A1994">
            <v>2009</v>
          </cell>
          <cell r="O1994">
            <v>24959.66</v>
          </cell>
          <cell r="AC1994" t="str">
            <v>Отопление и вентиляция (вентиляция)</v>
          </cell>
        </row>
        <row r="1995">
          <cell r="A1995">
            <v>2009</v>
          </cell>
          <cell r="O1995">
            <v>322.42</v>
          </cell>
          <cell r="AC1995" t="str">
            <v>Отопление и вентиляция (вентиляция)</v>
          </cell>
        </row>
        <row r="1996">
          <cell r="A1996">
            <v>2009</v>
          </cell>
          <cell r="O1996">
            <v>1290.54</v>
          </cell>
          <cell r="AC1996" t="str">
            <v>Отопление и вентиляция (вентиляция)</v>
          </cell>
        </row>
        <row r="1997">
          <cell r="A1997">
            <v>2009</v>
          </cell>
          <cell r="O1997">
            <v>275.75</v>
          </cell>
          <cell r="AC1997" t="str">
            <v>Отопление и вентиляция (вентиляция)</v>
          </cell>
        </row>
        <row r="1998">
          <cell r="A1998">
            <v>2009</v>
          </cell>
          <cell r="O1998">
            <v>551.49</v>
          </cell>
          <cell r="AC1998" t="str">
            <v>Отопление и вентиляция (вентиляция)</v>
          </cell>
        </row>
        <row r="1999">
          <cell r="A1999">
            <v>2009</v>
          </cell>
          <cell r="O1999">
            <v>285.25</v>
          </cell>
          <cell r="AC1999" t="str">
            <v>Отопление и вентиляция (вентиляция)</v>
          </cell>
        </row>
        <row r="2000">
          <cell r="A2000">
            <v>2009</v>
          </cell>
          <cell r="O2000">
            <v>228.2</v>
          </cell>
          <cell r="AC2000" t="str">
            <v>Отопление и вентиляция (вентиляция)</v>
          </cell>
        </row>
        <row r="2001">
          <cell r="A2001">
            <v>2009</v>
          </cell>
          <cell r="O2001">
            <v>1051.42</v>
          </cell>
          <cell r="AC2001" t="str">
            <v>Отопление и вентиляция (вентиляция)</v>
          </cell>
        </row>
        <row r="2002">
          <cell r="A2002">
            <v>2009</v>
          </cell>
          <cell r="O2002">
            <v>9071.5499999999993</v>
          </cell>
          <cell r="AC2002" t="str">
            <v>Отопление и вентиляция (вентиляция)</v>
          </cell>
        </row>
        <row r="2003">
          <cell r="A2003">
            <v>2009</v>
          </cell>
          <cell r="O2003">
            <v>11124.94</v>
          </cell>
          <cell r="AC2003" t="str">
            <v>Отопление и вентиляция (вентиляция)</v>
          </cell>
        </row>
        <row r="2004">
          <cell r="A2004">
            <v>2009</v>
          </cell>
          <cell r="O2004">
            <v>684.61</v>
          </cell>
          <cell r="AC2004" t="str">
            <v>Отопление и вентиляция (вентиляция)</v>
          </cell>
        </row>
        <row r="2005">
          <cell r="A2005">
            <v>2009</v>
          </cell>
          <cell r="O2005">
            <v>730.42</v>
          </cell>
          <cell r="AC2005" t="str">
            <v>Отопление и вентиляция (вентиляция)</v>
          </cell>
        </row>
        <row r="2006">
          <cell r="A2006">
            <v>2009</v>
          </cell>
          <cell r="O2006">
            <v>30993.99</v>
          </cell>
          <cell r="AC2006" t="str">
            <v>Отопление и вентиляция (вентиляция)</v>
          </cell>
        </row>
        <row r="2007">
          <cell r="A2007">
            <v>2009</v>
          </cell>
          <cell r="O2007">
            <v>32946.959999999999</v>
          </cell>
          <cell r="AC2007" t="str">
            <v>Отопление и вентиляция (вентиляция)</v>
          </cell>
        </row>
        <row r="2008">
          <cell r="A2008">
            <v>2009</v>
          </cell>
          <cell r="O2008">
            <v>1083.97</v>
          </cell>
          <cell r="AC2008" t="str">
            <v>Отопление и вентиляция (вентиляция)</v>
          </cell>
        </row>
        <row r="2009">
          <cell r="A2009">
            <v>2009</v>
          </cell>
          <cell r="O2009">
            <v>1277.5899999999999</v>
          </cell>
          <cell r="AC2009" t="str">
            <v>Отопление и вентиляция (вентиляция)</v>
          </cell>
        </row>
        <row r="2010">
          <cell r="A2010">
            <v>2009</v>
          </cell>
          <cell r="O2010">
            <v>7840.42</v>
          </cell>
          <cell r="AC2010" t="str">
            <v>Отопление и вентиляция (вентиляция)</v>
          </cell>
        </row>
        <row r="2011">
          <cell r="A2011">
            <v>2009</v>
          </cell>
          <cell r="O2011">
            <v>5705.06</v>
          </cell>
          <cell r="AC2011" t="str">
            <v>Отопление и вентиляция (вентиляция)</v>
          </cell>
        </row>
        <row r="2012">
          <cell r="A2012">
            <v>2009</v>
          </cell>
          <cell r="O2012">
            <v>885.16</v>
          </cell>
          <cell r="AC2012" t="str">
            <v>Отопление и вентиляция (вентиляция)</v>
          </cell>
        </row>
        <row r="2013">
          <cell r="A2013">
            <v>2009</v>
          </cell>
          <cell r="O2013">
            <v>4539.4799999999996</v>
          </cell>
          <cell r="AC2013" t="str">
            <v>Отопление и вентиляция (вентиляция)</v>
          </cell>
        </row>
        <row r="2014">
          <cell r="A2014">
            <v>2009</v>
          </cell>
          <cell r="O2014">
            <v>5990.32</v>
          </cell>
          <cell r="AC2014" t="str">
            <v>Отопление и вентиляция (вентиляция)</v>
          </cell>
        </row>
        <row r="2015">
          <cell r="A2015">
            <v>2009</v>
          </cell>
          <cell r="O2015">
            <v>445.17</v>
          </cell>
          <cell r="AC2015" t="str">
            <v>Отопление и вентиляция (вентиляция)</v>
          </cell>
        </row>
        <row r="2016">
          <cell r="A2016">
            <v>2009</v>
          </cell>
          <cell r="O2016">
            <v>331.07</v>
          </cell>
          <cell r="AC2016" t="str">
            <v>Отопление и вентиляция (вентиляция)</v>
          </cell>
        </row>
        <row r="2017">
          <cell r="A2017">
            <v>2009</v>
          </cell>
          <cell r="O2017">
            <v>5036.76</v>
          </cell>
          <cell r="AC2017" t="str">
            <v>Отопление и вентиляция (вентиляция)</v>
          </cell>
        </row>
        <row r="2018">
          <cell r="A2018">
            <v>2009</v>
          </cell>
          <cell r="O2018">
            <v>4278.8</v>
          </cell>
          <cell r="AC2018" t="str">
            <v>Отопление и вентиляция (вентиляция)</v>
          </cell>
        </row>
        <row r="2019">
          <cell r="A2019">
            <v>2009</v>
          </cell>
          <cell r="O2019">
            <v>388.12</v>
          </cell>
          <cell r="AC2019" t="str">
            <v>Отопление и вентиляция (вентиляция)</v>
          </cell>
        </row>
        <row r="2020">
          <cell r="A2020">
            <v>2009</v>
          </cell>
          <cell r="O2020">
            <v>30438.65</v>
          </cell>
          <cell r="AC2020" t="str">
            <v>Отопление и вентиляция (вентиляция)</v>
          </cell>
        </row>
        <row r="2021">
          <cell r="A2021">
            <v>2009</v>
          </cell>
          <cell r="O2021">
            <v>307.73</v>
          </cell>
          <cell r="AC2021" t="str">
            <v>Отопление и вентиляция (вентиляция)</v>
          </cell>
        </row>
        <row r="2022">
          <cell r="A2022">
            <v>2009</v>
          </cell>
          <cell r="O2022">
            <v>20538.23</v>
          </cell>
          <cell r="AC2022" t="str">
            <v>Отопление и вентиляция (вентиляция)</v>
          </cell>
        </row>
        <row r="2023">
          <cell r="A2023">
            <v>2009</v>
          </cell>
          <cell r="O2023">
            <v>445.17</v>
          </cell>
          <cell r="AC2023" t="str">
            <v>Отопление и вентиляция (вентиляция)</v>
          </cell>
        </row>
        <row r="2024">
          <cell r="A2024">
            <v>2009</v>
          </cell>
          <cell r="O2024">
            <v>1324.29</v>
          </cell>
          <cell r="AC2024" t="str">
            <v>Отопление и вентиляция (вентиляция)</v>
          </cell>
        </row>
        <row r="2025">
          <cell r="A2025">
            <v>2009</v>
          </cell>
          <cell r="O2025">
            <v>411.45</v>
          </cell>
          <cell r="AC2025" t="str">
            <v>Отопление и вентиляция (вентиляция)</v>
          </cell>
        </row>
        <row r="2026">
          <cell r="A2026">
            <v>2009</v>
          </cell>
          <cell r="O2026">
            <v>123.61</v>
          </cell>
          <cell r="AC2026" t="str">
            <v>Отопление и вентиляция (вентиляция)</v>
          </cell>
        </row>
        <row r="2027">
          <cell r="A2027">
            <v>2009</v>
          </cell>
          <cell r="O2027">
            <v>2852.53</v>
          </cell>
          <cell r="AC2027" t="str">
            <v>Отопление и вентиляция (вентиляция)</v>
          </cell>
        </row>
        <row r="2028">
          <cell r="A2028">
            <v>2009</v>
          </cell>
          <cell r="O2028">
            <v>214.37</v>
          </cell>
          <cell r="AC2028" t="str">
            <v>Отопление и вентиляция (вентиляция)</v>
          </cell>
        </row>
        <row r="2029">
          <cell r="A2029">
            <v>2009</v>
          </cell>
          <cell r="O2029">
            <v>199.68</v>
          </cell>
          <cell r="AC2029" t="str">
            <v>Отопление и вентиляция (вентиляция)</v>
          </cell>
        </row>
        <row r="2030">
          <cell r="A2030">
            <v>2009</v>
          </cell>
          <cell r="O2030">
            <v>9217.75</v>
          </cell>
          <cell r="AC2030" t="str">
            <v>Отопление и вентиляция (вентиляция)</v>
          </cell>
        </row>
        <row r="2031">
          <cell r="A2031">
            <v>2009</v>
          </cell>
          <cell r="O2031">
            <v>3993.54</v>
          </cell>
          <cell r="AC2031" t="str">
            <v>Отопление и вентиляция (вентиляция)</v>
          </cell>
        </row>
        <row r="2032">
          <cell r="A2032">
            <v>2009</v>
          </cell>
          <cell r="O2032">
            <v>387.25</v>
          </cell>
          <cell r="AC2032" t="str">
            <v>Отопление и вентиляция (вентиляция)</v>
          </cell>
        </row>
        <row r="2033">
          <cell r="A2033">
            <v>2009</v>
          </cell>
          <cell r="O2033">
            <v>370.83</v>
          </cell>
          <cell r="AC2033" t="str">
            <v>Отопление и вентиляция (вентиляция)</v>
          </cell>
        </row>
        <row r="2034">
          <cell r="A2034">
            <v>2009</v>
          </cell>
          <cell r="O2034">
            <v>3423.04</v>
          </cell>
          <cell r="AC2034" t="str">
            <v>Отопление и вентиляция (вентиляция)</v>
          </cell>
        </row>
        <row r="2035">
          <cell r="A2035">
            <v>2009</v>
          </cell>
          <cell r="O2035">
            <v>3064.49</v>
          </cell>
          <cell r="AC2035" t="str">
            <v>Отопление и вентиляция (вентиляция)</v>
          </cell>
        </row>
        <row r="2036">
          <cell r="A2036">
            <v>2009</v>
          </cell>
          <cell r="O2036">
            <v>2282.0300000000002</v>
          </cell>
          <cell r="AC2036" t="str">
            <v>Отопление и вентиляция (вентиляция)</v>
          </cell>
        </row>
        <row r="2037">
          <cell r="A2037">
            <v>2009</v>
          </cell>
          <cell r="O2037">
            <v>672.51</v>
          </cell>
          <cell r="AC2037" t="str">
            <v>Отопление и вентиляция (вентиляция)</v>
          </cell>
        </row>
        <row r="2038">
          <cell r="A2038">
            <v>2009</v>
          </cell>
          <cell r="O2038">
            <v>4612</v>
          </cell>
          <cell r="AC2038" t="str">
            <v>Отопление и вентиляция (вентиляция)</v>
          </cell>
        </row>
        <row r="2039">
          <cell r="A2039">
            <v>2009</v>
          </cell>
          <cell r="O2039">
            <v>3423.04</v>
          </cell>
          <cell r="AC2039" t="str">
            <v>Отопление и вентиляция (вентиляция)</v>
          </cell>
        </row>
        <row r="2040">
          <cell r="A2040">
            <v>2009</v>
          </cell>
          <cell r="O2040">
            <v>776.24</v>
          </cell>
          <cell r="AC2040" t="str">
            <v>Отопление и вентиляция (вентиляция)</v>
          </cell>
        </row>
        <row r="2041">
          <cell r="A2041">
            <v>2009</v>
          </cell>
          <cell r="O2041">
            <v>45761.26</v>
          </cell>
          <cell r="AC2041" t="str">
            <v>Отопление и вентиляция (вентиляция)</v>
          </cell>
        </row>
        <row r="2042">
          <cell r="A2042">
            <v>2009</v>
          </cell>
          <cell r="O2042">
            <v>22820.26</v>
          </cell>
          <cell r="AC2042" t="str">
            <v>Отопление и вентиляция (вентиляция)</v>
          </cell>
        </row>
        <row r="2043">
          <cell r="A2043">
            <v>2009</v>
          </cell>
          <cell r="O2043">
            <v>2248.34</v>
          </cell>
          <cell r="AC2043" t="str">
            <v>Отопление и вентиляция (вентиляция)</v>
          </cell>
        </row>
        <row r="2044">
          <cell r="A2044">
            <v>2009</v>
          </cell>
          <cell r="O2044">
            <v>1771.17</v>
          </cell>
          <cell r="AC2044" t="str">
            <v>Отопление и вентиляция (вентиляция)</v>
          </cell>
        </row>
        <row r="2045">
          <cell r="A2045">
            <v>2009</v>
          </cell>
          <cell r="O2045">
            <v>650.04</v>
          </cell>
          <cell r="AC2045" t="str">
            <v>Отопление и вентиляция (вентиляция)</v>
          </cell>
        </row>
        <row r="2046">
          <cell r="A2046">
            <v>2009</v>
          </cell>
          <cell r="O2046">
            <v>541.99</v>
          </cell>
          <cell r="AC2046" t="str">
            <v>Отопление и вентиляция (вентиляция)</v>
          </cell>
        </row>
        <row r="2047">
          <cell r="A2047">
            <v>2009</v>
          </cell>
          <cell r="O2047">
            <v>10269.120000000001</v>
          </cell>
          <cell r="AC2047" t="str">
            <v>Отопление и вентиляция (вентиляция)</v>
          </cell>
        </row>
        <row r="2048">
          <cell r="A2048">
            <v>2009</v>
          </cell>
          <cell r="O2048">
            <v>411.45</v>
          </cell>
          <cell r="AC2048" t="str">
            <v>Отопление и вентиляция (вентиляция)</v>
          </cell>
        </row>
        <row r="2049">
          <cell r="A2049">
            <v>2009</v>
          </cell>
          <cell r="O2049">
            <v>484.93</v>
          </cell>
          <cell r="AC2049" t="str">
            <v>Отопление и вентиляция (вентиляция)</v>
          </cell>
        </row>
        <row r="2050">
          <cell r="A2050">
            <v>2009</v>
          </cell>
          <cell r="O2050">
            <v>513.46</v>
          </cell>
          <cell r="AC2050" t="str">
            <v>Отопление и вентиляция (вентиляция)</v>
          </cell>
        </row>
        <row r="2051">
          <cell r="A2051">
            <v>2009</v>
          </cell>
          <cell r="O2051">
            <v>370.83</v>
          </cell>
          <cell r="AC2051" t="str">
            <v>Отопление и вентиляция (вентиляция)</v>
          </cell>
        </row>
        <row r="2052">
          <cell r="A2052">
            <v>2009</v>
          </cell>
          <cell r="O2052">
            <v>313.77999999999997</v>
          </cell>
          <cell r="AC2052" t="str">
            <v>Отопление и вентиляция (вентиляция)</v>
          </cell>
        </row>
        <row r="2053">
          <cell r="A2053">
            <v>2009</v>
          </cell>
          <cell r="O2053">
            <v>285.25</v>
          </cell>
          <cell r="AC2053" t="str">
            <v>Отопление и вентиляция (вентиляция)</v>
          </cell>
        </row>
        <row r="2054">
          <cell r="A2054">
            <v>2009</v>
          </cell>
          <cell r="O2054">
            <v>3063.5</v>
          </cell>
          <cell r="AC2054" t="str">
            <v>Отопление и вентиляция (вентиляция)</v>
          </cell>
        </row>
        <row r="2055">
          <cell r="A2055">
            <v>2009</v>
          </cell>
          <cell r="O2055">
            <v>831.91</v>
          </cell>
          <cell r="AC2055" t="str">
            <v>Отопление и вентиляция (вентиляция)</v>
          </cell>
        </row>
        <row r="2056">
          <cell r="A2056">
            <v>2009</v>
          </cell>
          <cell r="O2056">
            <v>6535.97</v>
          </cell>
          <cell r="AC2056" t="str">
            <v>Отопление и вентиляция (вентиляция)</v>
          </cell>
        </row>
        <row r="2057">
          <cell r="A2057">
            <v>2009</v>
          </cell>
          <cell r="O2057">
            <v>2149.2600000000002</v>
          </cell>
          <cell r="AC2057" t="str">
            <v>Отопление и вентиляция (вентиляция)</v>
          </cell>
        </row>
        <row r="2058">
          <cell r="A2058">
            <v>2009</v>
          </cell>
          <cell r="O2058">
            <v>13129.03</v>
          </cell>
          <cell r="AC2058" t="str">
            <v>Отопление и вентиляция (вентиляция)</v>
          </cell>
        </row>
        <row r="2059">
          <cell r="A2059">
            <v>2009</v>
          </cell>
        </row>
        <row r="2060">
          <cell r="A2060">
            <v>2009</v>
          </cell>
          <cell r="O2060">
            <v>6148.33</v>
          </cell>
          <cell r="AC2060" t="str">
            <v>Силовое электрооборудование и освещение</v>
          </cell>
        </row>
        <row r="2061">
          <cell r="A2061">
            <v>2009</v>
          </cell>
          <cell r="O2061">
            <v>46474</v>
          </cell>
          <cell r="AC2061" t="str">
            <v>Силовое электрооборудование и освещение</v>
          </cell>
        </row>
        <row r="2062">
          <cell r="A2062">
            <v>2009</v>
          </cell>
          <cell r="O2062">
            <v>87693.66</v>
          </cell>
          <cell r="AC2062" t="str">
            <v>Силовое электрооборудование и освещение</v>
          </cell>
        </row>
        <row r="2063">
          <cell r="A2063">
            <v>2009</v>
          </cell>
          <cell r="O2063">
            <v>1805.55</v>
          </cell>
          <cell r="AC2063" t="str">
            <v>Силовое электрооборудование и освещение</v>
          </cell>
        </row>
        <row r="2064">
          <cell r="A2064">
            <v>2009</v>
          </cell>
          <cell r="O2064">
            <v>12277.76</v>
          </cell>
          <cell r="AC2064" t="str">
            <v>Силовое электрооборудование и освещение</v>
          </cell>
        </row>
        <row r="2065">
          <cell r="A2065">
            <v>2009</v>
          </cell>
          <cell r="O2065">
            <v>6418.29</v>
          </cell>
          <cell r="AC2065" t="str">
            <v>Силовое электрооборудование и освещение</v>
          </cell>
        </row>
        <row r="2066">
          <cell r="A2066">
            <v>2009</v>
          </cell>
          <cell r="O2066">
            <v>15587.27</v>
          </cell>
          <cell r="AC2066" t="str">
            <v>Силовое электрооборудование и освещение</v>
          </cell>
        </row>
        <row r="2067">
          <cell r="A2067">
            <v>2009</v>
          </cell>
          <cell r="O2067">
            <v>33286.68</v>
          </cell>
          <cell r="AC2067" t="str">
            <v>Силовое электрооборудование и освещение</v>
          </cell>
        </row>
        <row r="2068">
          <cell r="A2068">
            <v>2009</v>
          </cell>
          <cell r="O2068">
            <v>17148.91</v>
          </cell>
          <cell r="AC2068" t="str">
            <v>Силовое электрооборудование и освещение</v>
          </cell>
        </row>
        <row r="2069">
          <cell r="A2069">
            <v>2009</v>
          </cell>
          <cell r="O2069">
            <v>168217.98</v>
          </cell>
          <cell r="AC2069" t="str">
            <v>Силовое электрооборудование и освещение</v>
          </cell>
        </row>
        <row r="2070">
          <cell r="A2070">
            <v>2009</v>
          </cell>
          <cell r="O2070">
            <v>7692.84</v>
          </cell>
          <cell r="AC2070" t="str">
            <v>Силовое электрооборудование и освещение</v>
          </cell>
        </row>
        <row r="2071">
          <cell r="A2071">
            <v>2009</v>
          </cell>
          <cell r="O2071">
            <v>7692.84</v>
          </cell>
          <cell r="AC2071" t="str">
            <v>Силовое электрооборудование и освещение</v>
          </cell>
        </row>
        <row r="2072">
          <cell r="A2072">
            <v>2009</v>
          </cell>
          <cell r="O2072">
            <v>155555.95000000001</v>
          </cell>
          <cell r="AC2072" t="str">
            <v>Силовое электрооборудование и освещение</v>
          </cell>
        </row>
        <row r="2073">
          <cell r="A2073">
            <v>2009</v>
          </cell>
          <cell r="O2073">
            <v>4080</v>
          </cell>
          <cell r="AC2073" t="str">
            <v>Силовое электрооборудование и освещение</v>
          </cell>
        </row>
        <row r="2074">
          <cell r="A2074">
            <v>2009</v>
          </cell>
          <cell r="O2074">
            <v>15300</v>
          </cell>
          <cell r="AC2074" t="str">
            <v>Силовое электрооборудование и освещение</v>
          </cell>
        </row>
        <row r="2075">
          <cell r="A2075">
            <v>2009</v>
          </cell>
          <cell r="O2075">
            <v>203.78</v>
          </cell>
          <cell r="AC2075" t="str">
            <v>Силовое электрооборудование и освещение</v>
          </cell>
        </row>
        <row r="2076">
          <cell r="A2076">
            <v>2009</v>
          </cell>
          <cell r="O2076">
            <v>1870.68</v>
          </cell>
          <cell r="AC2076" t="str">
            <v>Силовое электрооборудование и освещение</v>
          </cell>
        </row>
        <row r="2077">
          <cell r="A2077">
            <v>2009</v>
          </cell>
          <cell r="O2077">
            <v>2160.5100000000002</v>
          </cell>
          <cell r="AC2077" t="str">
            <v>Силовое электрооборудование и освещение</v>
          </cell>
        </row>
        <row r="2078">
          <cell r="A2078">
            <v>2009</v>
          </cell>
          <cell r="O2078">
            <v>8530.77</v>
          </cell>
          <cell r="AC2078" t="str">
            <v>Силовое электрооборудование и освещение</v>
          </cell>
        </row>
        <row r="2079">
          <cell r="A2079">
            <v>2009</v>
          </cell>
          <cell r="O2079">
            <v>369503.42</v>
          </cell>
          <cell r="AC2079" t="str">
            <v>Силовое электрооборудование и освещение</v>
          </cell>
        </row>
        <row r="2080">
          <cell r="A2080">
            <v>2009</v>
          </cell>
          <cell r="O2080">
            <v>378.83</v>
          </cell>
          <cell r="AC2080" t="str">
            <v>Силовое электрооборудование и освещение</v>
          </cell>
        </row>
        <row r="2081">
          <cell r="A2081">
            <v>2009</v>
          </cell>
          <cell r="O2081">
            <v>352.92</v>
          </cell>
          <cell r="AC2081" t="str">
            <v>Силовое электрооборудование и освещение</v>
          </cell>
        </row>
        <row r="2082">
          <cell r="A2082">
            <v>2009</v>
          </cell>
          <cell r="O2082">
            <v>6045.54</v>
          </cell>
          <cell r="AC2082" t="str">
            <v>Силовое электрооборудование и освещение</v>
          </cell>
        </row>
        <row r="2083">
          <cell r="A2083">
            <v>2009</v>
          </cell>
          <cell r="O2083">
            <v>3611.82</v>
          </cell>
          <cell r="AC2083" t="str">
            <v>Силовое электрооборудование и освещение</v>
          </cell>
        </row>
        <row r="2084">
          <cell r="A2084">
            <v>2009</v>
          </cell>
          <cell r="O2084">
            <v>7164.89</v>
          </cell>
          <cell r="AC2084" t="str">
            <v>Силовое электрооборудование и освещение</v>
          </cell>
        </row>
        <row r="2085">
          <cell r="A2085">
            <v>2009</v>
          </cell>
          <cell r="O2085">
            <v>4857.4399999999996</v>
          </cell>
          <cell r="AC2085" t="str">
            <v>Силовое электрооборудование и освещение</v>
          </cell>
        </row>
        <row r="2086">
          <cell r="A2086">
            <v>2009</v>
          </cell>
          <cell r="O2086">
            <v>425419.98</v>
          </cell>
          <cell r="AC2086" t="str">
            <v>Силовое электрооборудование и освещение</v>
          </cell>
        </row>
        <row r="2087">
          <cell r="A2087">
            <v>2009</v>
          </cell>
          <cell r="O2087">
            <v>12974.4</v>
          </cell>
          <cell r="AC2087" t="str">
            <v>Силовое электрооборудование и освещение</v>
          </cell>
        </row>
        <row r="2088">
          <cell r="A2088">
            <v>2009</v>
          </cell>
          <cell r="O2088">
            <v>1547.84</v>
          </cell>
          <cell r="AC2088" t="str">
            <v>Силовое электрооборудование и освещение</v>
          </cell>
        </row>
        <row r="2089">
          <cell r="A2089">
            <v>2009</v>
          </cell>
          <cell r="O2089">
            <v>6881.94</v>
          </cell>
          <cell r="AC2089" t="str">
            <v>Силовое электрооборудование и освещение</v>
          </cell>
        </row>
        <row r="2090">
          <cell r="A2090">
            <v>2009</v>
          </cell>
          <cell r="O2090">
            <v>8349.7199999999993</v>
          </cell>
          <cell r="AC2090" t="str">
            <v>Силовое электрооборудование и освещение</v>
          </cell>
        </row>
        <row r="2091">
          <cell r="A2091">
            <v>2009</v>
          </cell>
          <cell r="O2091">
            <v>1851.3</v>
          </cell>
          <cell r="AC2091" t="str">
            <v>Силовое электрооборудование и освещение</v>
          </cell>
        </row>
        <row r="2092">
          <cell r="A2092">
            <v>2009</v>
          </cell>
          <cell r="O2092">
            <v>3085.5</v>
          </cell>
          <cell r="AC2092" t="str">
            <v>Силовое электрооборудование и освещение</v>
          </cell>
        </row>
        <row r="2093">
          <cell r="A2093">
            <v>2009</v>
          </cell>
          <cell r="O2093">
            <v>5194.3500000000004</v>
          </cell>
          <cell r="AC2093" t="str">
            <v>Силовое электрооборудование и освещение</v>
          </cell>
        </row>
        <row r="2094">
          <cell r="A2094">
            <v>2009</v>
          </cell>
          <cell r="O2094">
            <v>367.2</v>
          </cell>
          <cell r="AC2094" t="str">
            <v>Силовое электрооборудование и освещение</v>
          </cell>
        </row>
        <row r="2095">
          <cell r="A2095">
            <v>2009</v>
          </cell>
          <cell r="O2095">
            <v>109657.85</v>
          </cell>
          <cell r="AC2095" t="str">
            <v>Силовое электрооборудование и освещение</v>
          </cell>
        </row>
        <row r="2096">
          <cell r="A2096">
            <v>2009</v>
          </cell>
          <cell r="O2096">
            <v>16008.48</v>
          </cell>
          <cell r="AC2096" t="str">
            <v>Силовое электрооборудование и освещение</v>
          </cell>
        </row>
        <row r="2097">
          <cell r="A2097">
            <v>2009</v>
          </cell>
          <cell r="O2097">
            <v>24198.77</v>
          </cell>
          <cell r="AC2097" t="str">
            <v>Силовое электрооборудование и освещение</v>
          </cell>
        </row>
        <row r="2098">
          <cell r="A2098">
            <v>2009</v>
          </cell>
          <cell r="O2098">
            <v>2856.82</v>
          </cell>
          <cell r="AC2098" t="str">
            <v>Силовое электрооборудование и освещение</v>
          </cell>
        </row>
        <row r="2099">
          <cell r="A2099">
            <v>2009</v>
          </cell>
          <cell r="O2099">
            <v>7685.1</v>
          </cell>
          <cell r="AC2099" t="str">
            <v>Силовое электрооборудование и освещение</v>
          </cell>
        </row>
        <row r="2100">
          <cell r="A2100">
            <v>2009</v>
          </cell>
          <cell r="O2100">
            <v>51121.45</v>
          </cell>
          <cell r="AC2100" t="str">
            <v>Силовое электрооборудование и освещение</v>
          </cell>
        </row>
        <row r="2101">
          <cell r="A2101">
            <v>2009</v>
          </cell>
          <cell r="O2101">
            <v>75165.84</v>
          </cell>
          <cell r="AC2101" t="str">
            <v>Силовое электрооборудование и освещение</v>
          </cell>
        </row>
        <row r="2102">
          <cell r="A2102">
            <v>2009</v>
          </cell>
          <cell r="O2102">
            <v>25353.51</v>
          </cell>
          <cell r="AC2102" t="str">
            <v>Силовое электрооборудование и освещение</v>
          </cell>
        </row>
        <row r="2103">
          <cell r="A2103">
            <v>2009</v>
          </cell>
          <cell r="O2103">
            <v>7188.98</v>
          </cell>
          <cell r="AC2103" t="str">
            <v>Силовое электрооборудование и освещение</v>
          </cell>
        </row>
        <row r="2104">
          <cell r="A2104">
            <v>2009</v>
          </cell>
          <cell r="O2104">
            <v>33972.980000000003</v>
          </cell>
          <cell r="AC2104" t="str">
            <v>Силовое электрооборудование и освещение</v>
          </cell>
        </row>
        <row r="2105">
          <cell r="A2105">
            <v>2009</v>
          </cell>
          <cell r="O2105">
            <v>196254.32</v>
          </cell>
          <cell r="AC2105" t="str">
            <v>Силовое электрооборудование и освещение</v>
          </cell>
        </row>
        <row r="2106">
          <cell r="A2106">
            <v>2009</v>
          </cell>
          <cell r="O2106">
            <v>12821.4</v>
          </cell>
          <cell r="AC2106" t="str">
            <v>Силовое электрооборудование и освещение</v>
          </cell>
        </row>
        <row r="2107">
          <cell r="A2107">
            <v>2009</v>
          </cell>
          <cell r="O2107">
            <v>5724.24</v>
          </cell>
          <cell r="AC2107" t="str">
            <v>Силовое электрооборудование и освещение</v>
          </cell>
        </row>
        <row r="2108">
          <cell r="A2108">
            <v>2009</v>
          </cell>
          <cell r="O2108">
            <v>376608.88</v>
          </cell>
          <cell r="AC2108" t="str">
            <v>Силовое электрооборудование и освещение</v>
          </cell>
        </row>
        <row r="2109">
          <cell r="A2109">
            <v>2009</v>
          </cell>
          <cell r="O2109">
            <v>2862.12</v>
          </cell>
          <cell r="AC2109" t="str">
            <v>Силовое электрооборудование и освещение</v>
          </cell>
        </row>
        <row r="2110">
          <cell r="A2110">
            <v>2009</v>
          </cell>
          <cell r="O2110">
            <v>21420</v>
          </cell>
          <cell r="AC2110" t="str">
            <v>Силовое электрооборудование и освещение</v>
          </cell>
        </row>
        <row r="2111">
          <cell r="A2111">
            <v>2009</v>
          </cell>
          <cell r="O2111">
            <v>23529.87</v>
          </cell>
          <cell r="AC2111" t="str">
            <v>Силовое электрооборудование и освещение</v>
          </cell>
        </row>
        <row r="2112">
          <cell r="A2112">
            <v>2009</v>
          </cell>
          <cell r="O2112">
            <v>407.4</v>
          </cell>
          <cell r="AC2112" t="str">
            <v>Силовое электрооборудование и освещение</v>
          </cell>
        </row>
        <row r="2113">
          <cell r="A2113">
            <v>2009</v>
          </cell>
          <cell r="O2113">
            <v>4190.16</v>
          </cell>
          <cell r="AC2113" t="str">
            <v>Силовое электрооборудование и освещение</v>
          </cell>
        </row>
        <row r="2114">
          <cell r="A2114">
            <v>2009</v>
          </cell>
          <cell r="O2114">
            <v>4697.1000000000004</v>
          </cell>
          <cell r="AC2114" t="str">
            <v>Силовое электрооборудование и освещение</v>
          </cell>
        </row>
        <row r="2115">
          <cell r="A2115">
            <v>2009</v>
          </cell>
          <cell r="O2115">
            <v>189.72</v>
          </cell>
          <cell r="AC2115" t="str">
            <v>Силовое электрооборудование и освещение</v>
          </cell>
        </row>
        <row r="2116">
          <cell r="A2116">
            <v>2009</v>
          </cell>
          <cell r="O2116">
            <v>206.04</v>
          </cell>
          <cell r="AC2116" t="str">
            <v>Силовое электрооборудование и освещение</v>
          </cell>
        </row>
        <row r="2117">
          <cell r="A2117">
            <v>2009</v>
          </cell>
          <cell r="O2117">
            <v>2160.5100000000002</v>
          </cell>
          <cell r="AC2117" t="str">
            <v>Силовое электрооборудование и освещение</v>
          </cell>
        </row>
        <row r="2118">
          <cell r="A2118">
            <v>2009</v>
          </cell>
          <cell r="O2118">
            <v>8530.77</v>
          </cell>
          <cell r="AC2118" t="str">
            <v>Силовое электрооборудование и освещение</v>
          </cell>
        </row>
        <row r="2119">
          <cell r="A2119">
            <v>2009</v>
          </cell>
          <cell r="O2119">
            <v>359239.54</v>
          </cell>
          <cell r="AC2119" t="str">
            <v>Силовое электрооборудование и освещение</v>
          </cell>
        </row>
        <row r="2120">
          <cell r="A2120">
            <v>2009</v>
          </cell>
          <cell r="O2120">
            <v>246.84</v>
          </cell>
          <cell r="AC2120" t="str">
            <v>Силовое электрооборудование и освещение</v>
          </cell>
        </row>
        <row r="2121">
          <cell r="A2121">
            <v>2009</v>
          </cell>
          <cell r="O2121">
            <v>2395.98</v>
          </cell>
          <cell r="AC2121" t="str">
            <v>Силовое электрооборудование и освещение</v>
          </cell>
        </row>
        <row r="2122">
          <cell r="A2122">
            <v>2009</v>
          </cell>
          <cell r="O2122">
            <v>212710.01</v>
          </cell>
          <cell r="AC2122" t="str">
            <v>Силовое электрооборудование и освещение</v>
          </cell>
        </row>
        <row r="2123">
          <cell r="A2123">
            <v>2009</v>
          </cell>
          <cell r="O2123">
            <v>13321.2</v>
          </cell>
          <cell r="AC2123" t="str">
            <v>Силовое электрооборудование и освещение</v>
          </cell>
        </row>
        <row r="2124">
          <cell r="A2124">
            <v>2009</v>
          </cell>
          <cell r="O2124">
            <v>116525.27</v>
          </cell>
          <cell r="AC2124" t="str">
            <v>Силовое электрооборудование и освещение</v>
          </cell>
        </row>
        <row r="2125">
          <cell r="A2125">
            <v>2009</v>
          </cell>
          <cell r="O2125">
            <v>7951.92</v>
          </cell>
          <cell r="AC2125" t="str">
            <v>Силовое электрооборудование и освещение</v>
          </cell>
        </row>
        <row r="2126">
          <cell r="A2126">
            <v>2009</v>
          </cell>
          <cell r="O2126">
            <v>846.6</v>
          </cell>
          <cell r="AC2126" t="str">
            <v>Силовое электрооборудование и освещение</v>
          </cell>
        </row>
        <row r="2127">
          <cell r="A2127">
            <v>2009</v>
          </cell>
          <cell r="O2127">
            <v>899.64</v>
          </cell>
          <cell r="AC2127" t="str">
            <v>Силовое электрооборудование и освещение</v>
          </cell>
        </row>
        <row r="2128">
          <cell r="A2128">
            <v>2009</v>
          </cell>
          <cell r="O2128">
            <v>95.88</v>
          </cell>
          <cell r="AC2128" t="str">
            <v>Силовое электрооборудование и освещение</v>
          </cell>
        </row>
        <row r="2129">
          <cell r="A2129">
            <v>2009</v>
          </cell>
          <cell r="O2129">
            <v>95.88</v>
          </cell>
          <cell r="AC2129" t="str">
            <v>Силовое электрооборудование и освещение</v>
          </cell>
        </row>
        <row r="2130">
          <cell r="A2130">
            <v>2009</v>
          </cell>
        </row>
        <row r="2131">
          <cell r="A2131">
            <v>2009</v>
          </cell>
          <cell r="O2131">
            <v>34048</v>
          </cell>
          <cell r="AC2131" t="str">
            <v>Общестроительные работы (полы)</v>
          </cell>
        </row>
        <row r="2132">
          <cell r="A2132">
            <v>2009</v>
          </cell>
          <cell r="O2132">
            <v>222120</v>
          </cell>
          <cell r="AC2132" t="str">
            <v>Общестроительные работы (полы)</v>
          </cell>
        </row>
        <row r="2133">
          <cell r="A2133">
            <v>2009</v>
          </cell>
          <cell r="O2133">
            <v>43917</v>
          </cell>
          <cell r="AC2133" t="str">
            <v>Общестроительные работы (полы)</v>
          </cell>
        </row>
        <row r="2134">
          <cell r="A2134">
            <v>2009</v>
          </cell>
          <cell r="O2134">
            <v>114129</v>
          </cell>
          <cell r="AC2134" t="str">
            <v>Общестроительные работы (полы)</v>
          </cell>
        </row>
        <row r="2135">
          <cell r="A2135">
            <v>2009</v>
          </cell>
          <cell r="O2135">
            <v>265</v>
          </cell>
          <cell r="AC2135" t="str">
            <v>Общестроительные работы (полы)</v>
          </cell>
        </row>
        <row r="2136">
          <cell r="A2136">
            <v>2009</v>
          </cell>
          <cell r="O2136">
            <v>34048</v>
          </cell>
          <cell r="AC2136" t="str">
            <v>Общестроительные работы (полы)</v>
          </cell>
        </row>
        <row r="2137">
          <cell r="A2137">
            <v>2009</v>
          </cell>
          <cell r="O2137">
            <v>65878</v>
          </cell>
          <cell r="AC2137" t="str">
            <v>Общестроительные работы (полы)</v>
          </cell>
        </row>
        <row r="2138">
          <cell r="A2138">
            <v>2009</v>
          </cell>
          <cell r="O2138">
            <v>1390145</v>
          </cell>
          <cell r="AC2138" t="str">
            <v>Общестроительные работы (полы)</v>
          </cell>
        </row>
        <row r="2139">
          <cell r="A2139">
            <v>2009</v>
          </cell>
          <cell r="O2139">
            <v>85599</v>
          </cell>
          <cell r="AC2139" t="str">
            <v>Общестроительные работы (полы)</v>
          </cell>
        </row>
        <row r="2140">
          <cell r="A2140">
            <v>2009</v>
          </cell>
          <cell r="O2140">
            <v>708</v>
          </cell>
          <cell r="AC2140" t="str">
            <v>Общестроительные работы (полы)</v>
          </cell>
        </row>
        <row r="2141">
          <cell r="A2141">
            <v>2009</v>
          </cell>
          <cell r="O2141">
            <v>2361303</v>
          </cell>
          <cell r="AC2141" t="str">
            <v>Общестроительные работы (полы)</v>
          </cell>
        </row>
        <row r="2142">
          <cell r="A2142">
            <v>2009</v>
          </cell>
          <cell r="O2142">
            <v>83448</v>
          </cell>
          <cell r="AC2142" t="str">
            <v>Общестроительные работы (полы)</v>
          </cell>
        </row>
        <row r="2143">
          <cell r="A2143">
            <v>2009</v>
          </cell>
          <cell r="O2143">
            <v>265</v>
          </cell>
          <cell r="AC2143" t="str">
            <v>Общестроительные работы (полы)</v>
          </cell>
        </row>
        <row r="2144">
          <cell r="A2144">
            <v>2009</v>
          </cell>
          <cell r="O2144">
            <v>19022</v>
          </cell>
          <cell r="AC2144" t="str">
            <v>Общестроительные работы (полы)</v>
          </cell>
        </row>
        <row r="2145">
          <cell r="A2145">
            <v>2009</v>
          </cell>
          <cell r="O2145">
            <v>34048</v>
          </cell>
          <cell r="AC2145" t="str">
            <v>Общестроительные работы (полы)</v>
          </cell>
        </row>
        <row r="2146">
          <cell r="A2146">
            <v>2009</v>
          </cell>
          <cell r="O2146">
            <v>1523</v>
          </cell>
          <cell r="AC2146" t="str">
            <v>Общестроительные работы (полы)</v>
          </cell>
        </row>
        <row r="2147">
          <cell r="A2147">
            <v>2009</v>
          </cell>
          <cell r="O2147">
            <v>46473</v>
          </cell>
          <cell r="AC2147" t="str">
            <v>Общестроительные работы (полы)</v>
          </cell>
        </row>
        <row r="2148">
          <cell r="A2148">
            <v>2009</v>
          </cell>
          <cell r="O2148">
            <v>38045</v>
          </cell>
          <cell r="AC2148" t="str">
            <v>Общестроительные работы (полы)</v>
          </cell>
        </row>
        <row r="2149">
          <cell r="A2149">
            <v>2009</v>
          </cell>
          <cell r="O2149">
            <v>3649</v>
          </cell>
          <cell r="AC2149" t="str">
            <v>Общестроительные работы (полы)</v>
          </cell>
        </row>
        <row r="2150">
          <cell r="A2150">
            <v>2009</v>
          </cell>
          <cell r="O2150">
            <v>713</v>
          </cell>
          <cell r="AC2150" t="str">
            <v>Общестроительные работы (полы)</v>
          </cell>
        </row>
        <row r="2151">
          <cell r="A2151">
            <v>2009</v>
          </cell>
          <cell r="O2151">
            <v>5026</v>
          </cell>
          <cell r="AC2151" t="str">
            <v>Общестроительные работы (полы)</v>
          </cell>
        </row>
        <row r="2152">
          <cell r="A2152">
            <v>2009</v>
          </cell>
          <cell r="O2152">
            <v>14411</v>
          </cell>
          <cell r="AC2152" t="str">
            <v>Общестроительные работы (полы)</v>
          </cell>
        </row>
        <row r="2153">
          <cell r="A2153">
            <v>2009</v>
          </cell>
          <cell r="O2153">
            <v>3686</v>
          </cell>
          <cell r="AC2153" t="str">
            <v>Общестроительные работы (полы)</v>
          </cell>
        </row>
        <row r="2154">
          <cell r="A2154">
            <v>2009</v>
          </cell>
          <cell r="O2154">
            <v>18423</v>
          </cell>
          <cell r="AC2154" t="str">
            <v>Общестроительные работы (полы)</v>
          </cell>
        </row>
        <row r="2155">
          <cell r="A2155">
            <v>2009</v>
          </cell>
          <cell r="O2155">
            <v>19022</v>
          </cell>
          <cell r="AC2155" t="str">
            <v>Общестроительные работы (полы)</v>
          </cell>
        </row>
        <row r="2156">
          <cell r="A2156">
            <v>2009</v>
          </cell>
        </row>
        <row r="2157">
          <cell r="A2157">
            <v>2009</v>
          </cell>
          <cell r="O2157">
            <v>1588360.66</v>
          </cell>
          <cell r="AC2157" t="str">
            <v>Лифты-оборудование и монтаж</v>
          </cell>
        </row>
        <row r="2158">
          <cell r="A2158">
            <v>2009</v>
          </cell>
          <cell r="O2158">
            <v>-265713.62</v>
          </cell>
          <cell r="AC2158" t="str">
            <v>Лифты-оборудование и монтаж</v>
          </cell>
        </row>
        <row r="2159">
          <cell r="A2159">
            <v>2009</v>
          </cell>
          <cell r="O2159">
            <v>-265581.78000000003</v>
          </cell>
          <cell r="AC2159" t="str">
            <v>Лифты-оборудование и монтаж</v>
          </cell>
        </row>
        <row r="2160">
          <cell r="A2160">
            <v>2009</v>
          </cell>
          <cell r="O2160">
            <v>1588360.66</v>
          </cell>
          <cell r="AC2160" t="str">
            <v>Лифты-оборудование и монтаж</v>
          </cell>
        </row>
        <row r="2161">
          <cell r="A2161">
            <v>2009</v>
          </cell>
          <cell r="O2161">
            <v>-265713.62</v>
          </cell>
          <cell r="AC2161" t="str">
            <v>Лифты-оборудование и монтаж</v>
          </cell>
        </row>
        <row r="2162">
          <cell r="A2162">
            <v>2009</v>
          </cell>
          <cell r="O2162">
            <v>-265581.78000000003</v>
          </cell>
          <cell r="AC2162" t="str">
            <v>Лифты-оборудование и монтаж</v>
          </cell>
        </row>
        <row r="2163">
          <cell r="A2163">
            <v>2009</v>
          </cell>
        </row>
        <row r="2164">
          <cell r="A2164">
            <v>2009</v>
          </cell>
          <cell r="O2164">
            <v>9229.0499999999993</v>
          </cell>
          <cell r="AC2164" t="str">
            <v>Общестроительные работы (перекрытия)</v>
          </cell>
        </row>
        <row r="2165">
          <cell r="A2165">
            <v>2009</v>
          </cell>
          <cell r="O2165">
            <v>14611.28</v>
          </cell>
          <cell r="AC2165" t="str">
            <v>Общестроительные работы (перекрытия)</v>
          </cell>
        </row>
        <row r="2166">
          <cell r="A2166">
            <v>2009</v>
          </cell>
          <cell r="O2166">
            <v>1926.71</v>
          </cell>
          <cell r="AC2166" t="str">
            <v>Общестроительные работы (перекрытия)</v>
          </cell>
        </row>
        <row r="2167">
          <cell r="A2167">
            <v>2009</v>
          </cell>
          <cell r="O2167">
            <v>7312.68</v>
          </cell>
          <cell r="AC2167" t="str">
            <v>Общестроительные работы (перекрытия)</v>
          </cell>
        </row>
        <row r="2168">
          <cell r="A2168">
            <v>2009</v>
          </cell>
          <cell r="O2168">
            <v>44747.62</v>
          </cell>
          <cell r="AC2168" t="str">
            <v>Общестроительные работы (перекрытия)</v>
          </cell>
        </row>
        <row r="2169">
          <cell r="A2169">
            <v>2009</v>
          </cell>
          <cell r="O2169">
            <v>20294.830000000002</v>
          </cell>
          <cell r="AC2169" t="str">
            <v>Общестроительные работы (перекрытия)</v>
          </cell>
        </row>
        <row r="2170">
          <cell r="A2170">
            <v>2009</v>
          </cell>
          <cell r="O2170">
            <v>5747.47</v>
          </cell>
          <cell r="AC2170" t="str">
            <v>Общестроительные работы (перекрытия)</v>
          </cell>
        </row>
        <row r="2171">
          <cell r="A2171">
            <v>2009</v>
          </cell>
          <cell r="O2171">
            <v>6060.48</v>
          </cell>
          <cell r="AC2171" t="str">
            <v>Общестроительные работы (перекрытия)</v>
          </cell>
        </row>
        <row r="2172">
          <cell r="A2172">
            <v>2009</v>
          </cell>
          <cell r="O2172">
            <v>467.4</v>
          </cell>
          <cell r="AC2172" t="str">
            <v>Общестроительные работы (перекрытия)</v>
          </cell>
        </row>
        <row r="2173">
          <cell r="A2173">
            <v>2009</v>
          </cell>
          <cell r="O2173">
            <v>97.65</v>
          </cell>
          <cell r="AC2173" t="str">
            <v>Общестроительные работы (перекрытия)</v>
          </cell>
        </row>
        <row r="2174">
          <cell r="A2174">
            <v>2009</v>
          </cell>
          <cell r="O2174">
            <v>23122.19</v>
          </cell>
          <cell r="AC2174" t="str">
            <v>Общестроительные работы (перекрытия)</v>
          </cell>
        </row>
        <row r="2175">
          <cell r="A2175">
            <v>2009</v>
          </cell>
          <cell r="O2175">
            <v>5176.72</v>
          </cell>
          <cell r="AC2175" t="str">
            <v>Общестроительные работы (перекрытия)</v>
          </cell>
        </row>
        <row r="2176">
          <cell r="A2176">
            <v>2009</v>
          </cell>
          <cell r="O2176">
            <v>5439.74</v>
          </cell>
          <cell r="AC2176" t="str">
            <v>Общестроительные работы (перекрытия)</v>
          </cell>
        </row>
        <row r="2177">
          <cell r="A2177">
            <v>2009</v>
          </cell>
          <cell r="O2177">
            <v>129342.26</v>
          </cell>
          <cell r="AC2177" t="str">
            <v>Общестроительные работы (перекрытия)</v>
          </cell>
        </row>
        <row r="2178">
          <cell r="A2178">
            <v>2009</v>
          </cell>
          <cell r="O2178">
            <v>38453.69</v>
          </cell>
          <cell r="AC2178" t="str">
            <v>Общестроительные работы (перекрытия)</v>
          </cell>
        </row>
        <row r="2179">
          <cell r="A2179">
            <v>2009</v>
          </cell>
          <cell r="O2179">
            <v>4127.8100000000004</v>
          </cell>
          <cell r="AC2179" t="str">
            <v>Общестроительные работы (перекрытия)</v>
          </cell>
        </row>
        <row r="2180">
          <cell r="A2180">
            <v>2009</v>
          </cell>
          <cell r="O2180">
            <v>492.42</v>
          </cell>
          <cell r="AC2180" t="str">
            <v>Общестроительные работы (перекрытия)</v>
          </cell>
        </row>
        <row r="2181">
          <cell r="A2181">
            <v>2009</v>
          </cell>
          <cell r="O2181">
            <v>467.1</v>
          </cell>
          <cell r="AC2181" t="str">
            <v>Общестроительные работы (перекрытия)</v>
          </cell>
        </row>
        <row r="2182">
          <cell r="A2182">
            <v>2009</v>
          </cell>
          <cell r="O2182">
            <v>974.04</v>
          </cell>
          <cell r="AC2182" t="str">
            <v>Общестроительные работы (перекрытия)</v>
          </cell>
        </row>
        <row r="2183">
          <cell r="A2183">
            <v>2009</v>
          </cell>
          <cell r="O2183">
            <v>1530.6</v>
          </cell>
          <cell r="AC2183" t="str">
            <v>Общестроительные работы (перекрытия)</v>
          </cell>
        </row>
        <row r="2184">
          <cell r="A2184">
            <v>2009</v>
          </cell>
          <cell r="O2184">
            <v>210.62</v>
          </cell>
          <cell r="AC2184" t="str">
            <v>Общестроительные работы (перекрытия)</v>
          </cell>
        </row>
        <row r="2185">
          <cell r="A2185">
            <v>2009</v>
          </cell>
          <cell r="O2185">
            <v>97.65</v>
          </cell>
          <cell r="AC2185" t="str">
            <v>Общестроительные работы (перекрытия)</v>
          </cell>
        </row>
        <row r="2186">
          <cell r="A2186">
            <v>2009</v>
          </cell>
          <cell r="O2186">
            <v>21050.17</v>
          </cell>
          <cell r="AC2186" t="str">
            <v>Общестроительные работы (перекрытия)</v>
          </cell>
        </row>
        <row r="2187">
          <cell r="A2187">
            <v>2009</v>
          </cell>
          <cell r="O2187">
            <v>20573.28</v>
          </cell>
          <cell r="AC2187" t="str">
            <v>Общестроительные работы (перекрытия)</v>
          </cell>
        </row>
        <row r="2188">
          <cell r="A2188">
            <v>2009</v>
          </cell>
          <cell r="O2188">
            <v>5628.75</v>
          </cell>
          <cell r="AC2188" t="str">
            <v>Общестроительные работы (перекрытия)</v>
          </cell>
        </row>
        <row r="2189">
          <cell r="A2189">
            <v>2009</v>
          </cell>
          <cell r="O2189">
            <v>14482.02</v>
          </cell>
          <cell r="AC2189" t="str">
            <v>Общестроительные работы (перекрытия)</v>
          </cell>
        </row>
        <row r="2190">
          <cell r="A2190">
            <v>2009</v>
          </cell>
          <cell r="O2190">
            <v>1643.99</v>
          </cell>
          <cell r="AC2190" t="str">
            <v>Общестроительные работы (перекрытия)</v>
          </cell>
        </row>
        <row r="2191">
          <cell r="A2191">
            <v>2009</v>
          </cell>
          <cell r="O2191">
            <v>14890.74</v>
          </cell>
          <cell r="AC2191" t="str">
            <v>Общестроительные работы (перекрытия)</v>
          </cell>
        </row>
        <row r="2192">
          <cell r="A2192">
            <v>2009</v>
          </cell>
          <cell r="O2192">
            <v>503.52</v>
          </cell>
          <cell r="AC2192" t="str">
            <v>Общестроительные работы (перекрытия)</v>
          </cell>
        </row>
        <row r="2193">
          <cell r="A2193">
            <v>2009</v>
          </cell>
          <cell r="O2193">
            <v>3035.24</v>
          </cell>
          <cell r="AC2193" t="str">
            <v>Общестроительные работы (перекрытия)</v>
          </cell>
        </row>
        <row r="2194">
          <cell r="A2194">
            <v>2009</v>
          </cell>
          <cell r="O2194">
            <v>694.78</v>
          </cell>
          <cell r="AC2194" t="str">
            <v>Общестроительные работы (перекрытия)</v>
          </cell>
        </row>
        <row r="2195">
          <cell r="A2195">
            <v>2009</v>
          </cell>
          <cell r="O2195">
            <v>89.37</v>
          </cell>
          <cell r="AC2195" t="str">
            <v>Общестроительные работы (перекрытия)</v>
          </cell>
        </row>
        <row r="2196">
          <cell r="A2196">
            <v>2009</v>
          </cell>
          <cell r="O2196">
            <v>12710.65</v>
          </cell>
          <cell r="AC2196" t="str">
            <v>Общестроительные работы (перекрытия)</v>
          </cell>
        </row>
        <row r="2197">
          <cell r="A2197">
            <v>2009</v>
          </cell>
          <cell r="O2197">
            <v>26281</v>
          </cell>
          <cell r="AC2197" t="str">
            <v>Общестроительные работы (перекрытия)</v>
          </cell>
        </row>
        <row r="2198">
          <cell r="A2198">
            <v>2009</v>
          </cell>
          <cell r="O2198">
            <v>10905.76</v>
          </cell>
          <cell r="AC2198" t="str">
            <v>Общестроительные работы (перегородки)</v>
          </cell>
        </row>
        <row r="2199">
          <cell r="A2199">
            <v>2009</v>
          </cell>
          <cell r="O2199">
            <v>8979.99</v>
          </cell>
          <cell r="AC2199" t="str">
            <v>Общестроительные работы (перегородки)</v>
          </cell>
        </row>
        <row r="2200">
          <cell r="A2200">
            <v>2009</v>
          </cell>
          <cell r="O2200">
            <v>31487.439999999999</v>
          </cell>
          <cell r="AC2200" t="str">
            <v>Общестроительные работы (перегородки)</v>
          </cell>
        </row>
        <row r="2201">
          <cell r="A2201">
            <v>2009</v>
          </cell>
          <cell r="O2201">
            <v>4308.84</v>
          </cell>
          <cell r="AC2201" t="str">
            <v>Общестроительные работы (перегородки)</v>
          </cell>
        </row>
        <row r="2202">
          <cell r="A2202">
            <v>2009</v>
          </cell>
          <cell r="O2202">
            <v>126257.75</v>
          </cell>
          <cell r="AC2202" t="str">
            <v>Общестроительные работы (перегородки)</v>
          </cell>
        </row>
        <row r="2203">
          <cell r="A2203">
            <v>2009</v>
          </cell>
          <cell r="O2203">
            <v>15858.39</v>
          </cell>
          <cell r="AC2203" t="str">
            <v>Общестроительные работы (полы)</v>
          </cell>
        </row>
        <row r="2204">
          <cell r="A2204">
            <v>2009</v>
          </cell>
          <cell r="O2204">
            <v>20685.46</v>
          </cell>
          <cell r="AC2204" t="str">
            <v>Общестроительные работы (полы)</v>
          </cell>
        </row>
        <row r="2205">
          <cell r="A2205">
            <v>2009</v>
          </cell>
          <cell r="O2205">
            <v>3804.6</v>
          </cell>
          <cell r="AC2205" t="str">
            <v>Общестроительные работы (полы)</v>
          </cell>
        </row>
        <row r="2206">
          <cell r="A2206">
            <v>2009</v>
          </cell>
          <cell r="O2206">
            <v>3530.72</v>
          </cell>
          <cell r="AC2206" t="str">
            <v>Общестроительные работы (полы)</v>
          </cell>
        </row>
        <row r="2207">
          <cell r="A2207">
            <v>2009</v>
          </cell>
          <cell r="O2207">
            <v>52449.120000000003</v>
          </cell>
          <cell r="AC2207" t="str">
            <v>Общестроительные работы (внутренняя отделка)</v>
          </cell>
        </row>
        <row r="2208">
          <cell r="A2208">
            <v>2009</v>
          </cell>
          <cell r="O2208">
            <v>99571.16</v>
          </cell>
          <cell r="AC2208" t="str">
            <v>Общестроительные работы (внутренняя отделка)</v>
          </cell>
        </row>
        <row r="2209">
          <cell r="A2209">
            <v>2009</v>
          </cell>
          <cell r="O2209">
            <v>44916.23</v>
          </cell>
          <cell r="AC2209" t="str">
            <v>Общестроительные работы (внутренняя отделка)</v>
          </cell>
        </row>
        <row r="2210">
          <cell r="A2210">
            <v>2009</v>
          </cell>
          <cell r="O2210">
            <v>10876.93</v>
          </cell>
          <cell r="AC2210" t="str">
            <v>Общестроительные работы (внутренняя отделка)</v>
          </cell>
        </row>
        <row r="2211">
          <cell r="A2211">
            <v>2009</v>
          </cell>
          <cell r="O2211">
            <v>9187.11</v>
          </cell>
          <cell r="AC2211" t="str">
            <v>Общестроительные работы (внутренняя отделка)</v>
          </cell>
        </row>
        <row r="2212">
          <cell r="A2212">
            <v>2009</v>
          </cell>
          <cell r="O2212">
            <v>2798.82</v>
          </cell>
          <cell r="AC2212" t="str">
            <v>Общестроительные работы (внутренняя отделка)</v>
          </cell>
        </row>
        <row r="2213">
          <cell r="A2213">
            <v>2009</v>
          </cell>
          <cell r="O2213">
            <v>52079.85</v>
          </cell>
          <cell r="AC2213" t="str">
            <v>Общестроительные работы (внутренняя отделка)</v>
          </cell>
        </row>
        <row r="2214">
          <cell r="A2214">
            <v>2009</v>
          </cell>
          <cell r="O2214">
            <v>26201.35</v>
          </cell>
          <cell r="AC2214" t="str">
            <v>Общестроительные работы (внутренняя отделка)</v>
          </cell>
        </row>
        <row r="2215">
          <cell r="A2215">
            <v>2009</v>
          </cell>
          <cell r="O2215">
            <v>19145.099999999999</v>
          </cell>
          <cell r="AC2215" t="str">
            <v>Общестроительные работы (внутренняя отделка)</v>
          </cell>
        </row>
        <row r="2216">
          <cell r="A2216">
            <v>2009</v>
          </cell>
          <cell r="O2216">
            <v>4077.34</v>
          </cell>
          <cell r="AC2216" t="str">
            <v>Общестроительные работы (внутренняя отделка)</v>
          </cell>
        </row>
        <row r="2217">
          <cell r="A2217">
            <v>2009</v>
          </cell>
          <cell r="O2217">
            <v>62692.24</v>
          </cell>
          <cell r="AC2217" t="str">
            <v>Общестроительные работы (внутренняя отделка)</v>
          </cell>
        </row>
        <row r="2218">
          <cell r="A2218">
            <v>2009</v>
          </cell>
          <cell r="O2218">
            <v>20751.13</v>
          </cell>
          <cell r="AC2218" t="str">
            <v>Общестроительные работы (внутренняя отделка)</v>
          </cell>
        </row>
        <row r="2219">
          <cell r="A2219">
            <v>2009</v>
          </cell>
          <cell r="O2219">
            <v>11584.16</v>
          </cell>
          <cell r="AC2219" t="str">
            <v>Общестроительные работы (внутренняя отделка)</v>
          </cell>
        </row>
        <row r="2220">
          <cell r="A2220">
            <v>2009</v>
          </cell>
        </row>
        <row r="2221">
          <cell r="A2221">
            <v>2009</v>
          </cell>
          <cell r="O2221">
            <v>32205.8</v>
          </cell>
          <cell r="AC2221" t="str">
            <v>Общестроительные работы (внешняя отделка-фасады)</v>
          </cell>
        </row>
        <row r="2222">
          <cell r="A2222">
            <v>2009</v>
          </cell>
          <cell r="O2222">
            <v>7658.76</v>
          </cell>
          <cell r="AC2222" t="str">
            <v>Общестроительные работы (внешняя отделка-фасады)</v>
          </cell>
        </row>
        <row r="2223">
          <cell r="A2223">
            <v>2009</v>
          </cell>
          <cell r="O2223">
            <v>18455.78</v>
          </cell>
          <cell r="AC2223" t="str">
            <v>Общестроительные работы (внешняя отделка-фасады)</v>
          </cell>
        </row>
        <row r="2224">
          <cell r="A2224">
            <v>2009</v>
          </cell>
          <cell r="O2224">
            <v>3126.3</v>
          </cell>
          <cell r="AC2224" t="str">
            <v>Общестроительные работы (внешняя отделка-фасады)</v>
          </cell>
        </row>
        <row r="2225">
          <cell r="A2225">
            <v>2009</v>
          </cell>
          <cell r="O2225">
            <v>39698.910000000003</v>
          </cell>
          <cell r="AC2225" t="str">
            <v>Общестроительные работы (внешняя отделка-фасады)</v>
          </cell>
        </row>
        <row r="2226">
          <cell r="A2226">
            <v>2009</v>
          </cell>
          <cell r="O2226">
            <v>76293.440000000002</v>
          </cell>
          <cell r="AC2226" t="str">
            <v>Общестроительные работы (внешняя отделка-фасады)</v>
          </cell>
        </row>
        <row r="2227">
          <cell r="A2227">
            <v>2009</v>
          </cell>
          <cell r="O2227">
            <v>15426.49</v>
          </cell>
          <cell r="AC2227" t="str">
            <v>Общестроительные работы (внешняя отделка-фасады)</v>
          </cell>
        </row>
        <row r="2228">
          <cell r="A2228">
            <v>2009</v>
          </cell>
          <cell r="O2228">
            <v>1542.97</v>
          </cell>
          <cell r="AC2228" t="str">
            <v>Общестроительные работы (внешняя отделка-фасады)</v>
          </cell>
        </row>
        <row r="2229">
          <cell r="A2229">
            <v>2009</v>
          </cell>
          <cell r="O2229">
            <v>24993.34</v>
          </cell>
          <cell r="AC2229" t="str">
            <v>Общестроительные работы (внешняя отделка-фасады)</v>
          </cell>
        </row>
        <row r="2230">
          <cell r="A2230">
            <v>2009</v>
          </cell>
          <cell r="O2230">
            <v>51593.64</v>
          </cell>
          <cell r="AC2230" t="str">
            <v>Общестроительные работы (внешняя отделка-фасады)</v>
          </cell>
        </row>
        <row r="2231">
          <cell r="A2231">
            <v>2009</v>
          </cell>
          <cell r="O2231">
            <v>49202.400000000001</v>
          </cell>
          <cell r="AC2231" t="str">
            <v>Общестроительные работы (внешняя отделка-фасады)</v>
          </cell>
        </row>
        <row r="2232">
          <cell r="A2232">
            <v>2009</v>
          </cell>
          <cell r="O2232">
            <v>166737.49</v>
          </cell>
          <cell r="AC2232" t="str">
            <v>Общестроительные работы (внешняя отделка-фасады)</v>
          </cell>
        </row>
        <row r="2233">
          <cell r="A2233">
            <v>2009</v>
          </cell>
          <cell r="O2233">
            <v>83079.149999999994</v>
          </cell>
          <cell r="AC2233" t="str">
            <v>Общестроительные работы (внешняя отделка-фасады)</v>
          </cell>
        </row>
        <row r="2234">
          <cell r="A2234">
            <v>2009</v>
          </cell>
          <cell r="O2234">
            <v>15107.88</v>
          </cell>
          <cell r="AC2234" t="str">
            <v>Общестроительные работы (внешняя отделка-фасады)</v>
          </cell>
        </row>
        <row r="2235">
          <cell r="A2235">
            <v>2009</v>
          </cell>
          <cell r="O2235">
            <v>83507.77</v>
          </cell>
          <cell r="AC2235" t="str">
            <v>Общестроительные работы (внешняя отделка-фасады)</v>
          </cell>
        </row>
        <row r="2236">
          <cell r="A2236">
            <v>2009</v>
          </cell>
          <cell r="O2236">
            <v>7137.21</v>
          </cell>
          <cell r="AC2236" t="str">
            <v>Общестроительные работы (внешняя отделка-фасады)</v>
          </cell>
        </row>
        <row r="2237">
          <cell r="A2237">
            <v>2009</v>
          </cell>
          <cell r="O2237">
            <v>438735.18</v>
          </cell>
          <cell r="AC2237" t="str">
            <v>Общестроительные работы (внешняя отделка-фасады)</v>
          </cell>
        </row>
        <row r="2238">
          <cell r="A2238">
            <v>2009</v>
          </cell>
          <cell r="O2238">
            <v>354262.86</v>
          </cell>
          <cell r="AC2238" t="str">
            <v>Общестроительные работы (внешняя отделка-фасады)</v>
          </cell>
        </row>
        <row r="2239">
          <cell r="A2239">
            <v>2009</v>
          </cell>
          <cell r="O2239">
            <v>1555424.08</v>
          </cell>
          <cell r="AC2239" t="str">
            <v>Общестроительные работы (внешняя отделка-фасады)</v>
          </cell>
        </row>
        <row r="2240">
          <cell r="A2240">
            <v>2009</v>
          </cell>
          <cell r="O2240">
            <v>277050.83</v>
          </cell>
          <cell r="AC2240" t="str">
            <v>Общестроительные работы (внешняя отделка-фасады)</v>
          </cell>
        </row>
        <row r="2241">
          <cell r="A2241">
            <v>2009</v>
          </cell>
          <cell r="O2241">
            <v>37991.29</v>
          </cell>
          <cell r="AC2241" t="str">
            <v>Общестроительные работы (внешняя отделка-фасады)</v>
          </cell>
        </row>
        <row r="2242">
          <cell r="A2242">
            <v>2009</v>
          </cell>
          <cell r="O2242">
            <v>93308.61</v>
          </cell>
          <cell r="AC2242" t="str">
            <v>Общестроительные работы (внешняя отделка-фасады)</v>
          </cell>
        </row>
        <row r="2243">
          <cell r="A2243">
            <v>2009</v>
          </cell>
          <cell r="O2243">
            <v>16102.94</v>
          </cell>
          <cell r="AC2243" t="str">
            <v>Общестроительные работы (внешняя отделка-фасады)</v>
          </cell>
        </row>
        <row r="2244">
          <cell r="A2244">
            <v>2009</v>
          </cell>
          <cell r="O2244">
            <v>3829.35</v>
          </cell>
          <cell r="AC2244" t="str">
            <v>Общестроительные работы (внешняя отделка-фасады)</v>
          </cell>
        </row>
        <row r="2245">
          <cell r="A2245">
            <v>2009</v>
          </cell>
          <cell r="O2245">
            <v>9227.91</v>
          </cell>
          <cell r="AC2245" t="str">
            <v>Общестроительные работы (внешняя отделка-фасады)</v>
          </cell>
        </row>
        <row r="2246">
          <cell r="A2246">
            <v>2009</v>
          </cell>
          <cell r="O2246">
            <v>1563.18</v>
          </cell>
          <cell r="AC2246" t="str">
            <v>Общестроительные работы (внешняя отделка-фасады)</v>
          </cell>
        </row>
        <row r="2247">
          <cell r="A2247">
            <v>2009</v>
          </cell>
          <cell r="O2247">
            <v>21892.9</v>
          </cell>
          <cell r="AC2247" t="str">
            <v>Общестроительные работы (внешняя отделка-фасады)</v>
          </cell>
        </row>
        <row r="2248">
          <cell r="A2248">
            <v>2009</v>
          </cell>
          <cell r="O2248">
            <v>38147.07</v>
          </cell>
          <cell r="AC2248" t="str">
            <v>Общестроительные работы (внешняя отделка-фасады)</v>
          </cell>
        </row>
        <row r="2249">
          <cell r="A2249">
            <v>2009</v>
          </cell>
          <cell r="O2249">
            <v>9256</v>
          </cell>
          <cell r="AC2249" t="str">
            <v>Общестроительные работы (внешняя отделка-фасады)</v>
          </cell>
        </row>
        <row r="2250">
          <cell r="A2250">
            <v>2009</v>
          </cell>
          <cell r="O2250">
            <v>771.33</v>
          </cell>
          <cell r="AC2250" t="str">
            <v>Общестроительные работы (внешняя отделка-фасады)</v>
          </cell>
        </row>
        <row r="2251">
          <cell r="A2251">
            <v>2009</v>
          </cell>
          <cell r="O2251">
            <v>12496.56</v>
          </cell>
          <cell r="AC2251" t="str">
            <v>Общестроительные работы (внешняя отделка-фасады)</v>
          </cell>
        </row>
        <row r="2252">
          <cell r="A2252">
            <v>2009</v>
          </cell>
          <cell r="O2252">
            <v>28512.36</v>
          </cell>
          <cell r="AC2252" t="str">
            <v>Общестроительные работы (внешняя отделка-фасады)</v>
          </cell>
        </row>
        <row r="2253">
          <cell r="A2253">
            <v>2009</v>
          </cell>
          <cell r="O2253">
            <v>27190.799999999999</v>
          </cell>
          <cell r="AC2253" t="str">
            <v>Общестроительные работы (внешняя отделка-фасады)</v>
          </cell>
        </row>
        <row r="2254">
          <cell r="A2254">
            <v>2009</v>
          </cell>
          <cell r="O2254">
            <v>253411.25</v>
          </cell>
          <cell r="AC2254" t="str">
            <v>Общестроительные работы (внешняя отделка-фасады)</v>
          </cell>
        </row>
        <row r="2255">
          <cell r="A2255">
            <v>2009</v>
          </cell>
          <cell r="O2255">
            <v>204620.43</v>
          </cell>
          <cell r="AC2255" t="str">
            <v>Общестроительные работы (внешняя отделка-фасады)</v>
          </cell>
        </row>
        <row r="2256">
          <cell r="A2256">
            <v>2009</v>
          </cell>
          <cell r="O2256">
            <v>898306.92</v>
          </cell>
          <cell r="AC2256" t="str">
            <v>Общестроительные работы (внешняя отделка-фасады)</v>
          </cell>
        </row>
        <row r="2257">
          <cell r="A2257">
            <v>2009</v>
          </cell>
          <cell r="O2257">
            <v>160005.74</v>
          </cell>
          <cell r="AC2257" t="str">
            <v>Общестроительные работы (внешняя отделка-фасады)</v>
          </cell>
        </row>
        <row r="2258">
          <cell r="A2258">
            <v>2009</v>
          </cell>
          <cell r="O2258">
            <v>21941.17</v>
          </cell>
          <cell r="AC2258" t="str">
            <v>Общестроительные работы (внешняя отделка-фасады)</v>
          </cell>
        </row>
        <row r="2259">
          <cell r="A2259">
            <v>2009</v>
          </cell>
          <cell r="O2259">
            <v>34102.300000000003</v>
          </cell>
          <cell r="AC2259" t="str">
            <v>Общестроительные работы (внешняя отделка-фасады)</v>
          </cell>
        </row>
        <row r="2260">
          <cell r="A2260">
            <v>2009</v>
          </cell>
          <cell r="O2260">
            <v>24154.23</v>
          </cell>
          <cell r="AC2260" t="str">
            <v>Общестроительные работы (внешняя отделка-фасады)</v>
          </cell>
        </row>
        <row r="2261">
          <cell r="A2261">
            <v>2009</v>
          </cell>
          <cell r="O2261">
            <v>5744.04</v>
          </cell>
          <cell r="AC2261" t="str">
            <v>Общестроительные работы (внешняя отделка-фасады)</v>
          </cell>
        </row>
        <row r="2262">
          <cell r="A2262">
            <v>2009</v>
          </cell>
          <cell r="O2262">
            <v>13841.84</v>
          </cell>
          <cell r="AC2262" t="str">
            <v>Общестроительные работы (внешняя отделка-фасады)</v>
          </cell>
        </row>
        <row r="2263">
          <cell r="A2263">
            <v>2009</v>
          </cell>
          <cell r="O2263">
            <v>2344.5</v>
          </cell>
          <cell r="AC2263" t="str">
            <v>Общестроительные работы (внешняя отделка-фасады)</v>
          </cell>
        </row>
        <row r="2264">
          <cell r="A2264">
            <v>2009</v>
          </cell>
          <cell r="O2264">
            <v>29774.02</v>
          </cell>
          <cell r="AC2264" t="str">
            <v>Общестроительные работы (внешняя отделка-фасады)</v>
          </cell>
        </row>
        <row r="2265">
          <cell r="A2265">
            <v>2009</v>
          </cell>
          <cell r="O2265">
            <v>57219.95</v>
          </cell>
          <cell r="AC2265" t="str">
            <v>Общестроительные работы (внешняя отделка-фасады)</v>
          </cell>
        </row>
        <row r="2266">
          <cell r="A2266">
            <v>2009</v>
          </cell>
          <cell r="O2266">
            <v>11569.92</v>
          </cell>
          <cell r="AC2266" t="str">
            <v>Общестроительные работы (внешняя отделка-фасады)</v>
          </cell>
        </row>
        <row r="2267">
          <cell r="A2267">
            <v>2009</v>
          </cell>
          <cell r="O2267">
            <v>1156.98</v>
          </cell>
          <cell r="AC2267" t="str">
            <v>Общестроительные работы (внешняя отделка-фасады)</v>
          </cell>
        </row>
        <row r="2268">
          <cell r="A2268">
            <v>2009</v>
          </cell>
          <cell r="O2268">
            <v>18745.07</v>
          </cell>
          <cell r="AC2268" t="str">
            <v>Общестроительные работы (внешняя отделка-фасады)</v>
          </cell>
        </row>
        <row r="2269">
          <cell r="A2269">
            <v>2009</v>
          </cell>
          <cell r="O2269">
            <v>38695.129999999997</v>
          </cell>
          <cell r="AC2269" t="str">
            <v>Общестроительные работы (внешняя отделка-фасады)</v>
          </cell>
        </row>
        <row r="2270">
          <cell r="A2270">
            <v>2009</v>
          </cell>
          <cell r="O2270">
            <v>36901.800000000003</v>
          </cell>
          <cell r="AC2270" t="str">
            <v>Общестроительные работы (внешняя отделка-фасады)</v>
          </cell>
        </row>
        <row r="2271">
          <cell r="A2271">
            <v>2009</v>
          </cell>
          <cell r="O2271">
            <v>455192.32000000001</v>
          </cell>
          <cell r="AC2271" t="str">
            <v>Общестроительные работы (внешняя отделка-фасады)</v>
          </cell>
        </row>
        <row r="2272">
          <cell r="A2272">
            <v>2009</v>
          </cell>
          <cell r="O2272">
            <v>367551.45</v>
          </cell>
          <cell r="AC2272" t="str">
            <v>Общестроительные работы (внешняя отделка-фасады)</v>
          </cell>
        </row>
        <row r="2273">
          <cell r="A2273">
            <v>2009</v>
          </cell>
          <cell r="O2273">
            <v>1613397.13</v>
          </cell>
          <cell r="AC2273" t="str">
            <v>Общестроительные работы (внешняя отделка-фасады)</v>
          </cell>
        </row>
        <row r="2274">
          <cell r="A2274">
            <v>2009</v>
          </cell>
          <cell r="O2274">
            <v>287376.84999999998</v>
          </cell>
          <cell r="AC2274" t="str">
            <v>Общестроительные работы (внешняя отделка-фасады)</v>
          </cell>
        </row>
        <row r="2275">
          <cell r="A2275">
            <v>2009</v>
          </cell>
          <cell r="O2275">
            <v>39407.279999999999</v>
          </cell>
          <cell r="AC2275" t="str">
            <v>Общестроительные работы (внешняя отделка-фасады)</v>
          </cell>
        </row>
        <row r="2276">
          <cell r="A2276">
            <v>2009</v>
          </cell>
          <cell r="O2276">
            <v>76521.59</v>
          </cell>
          <cell r="AC2276" t="str">
            <v>Общестроительные работы (внешняя отделка-фасады)</v>
          </cell>
        </row>
        <row r="2277">
          <cell r="A2277">
            <v>2009</v>
          </cell>
        </row>
        <row r="2278">
          <cell r="A2278">
            <v>2009</v>
          </cell>
          <cell r="O2278">
            <v>37573.550000000003</v>
          </cell>
          <cell r="AC2278" t="str">
            <v>Общестроительные работы (внешняя отделка-фасады)</v>
          </cell>
        </row>
        <row r="2279">
          <cell r="A2279">
            <v>2009</v>
          </cell>
          <cell r="O2279">
            <v>8616.1</v>
          </cell>
          <cell r="AC2279" t="str">
            <v>Общестроительные работы (внешняя отделка-фасады)</v>
          </cell>
        </row>
        <row r="2280">
          <cell r="A2280">
            <v>2009</v>
          </cell>
          <cell r="O2280">
            <v>20762.78</v>
          </cell>
          <cell r="AC2280" t="str">
            <v>Общестроительные работы (внешняя отделка-фасады)</v>
          </cell>
        </row>
        <row r="2281">
          <cell r="A2281">
            <v>2009</v>
          </cell>
          <cell r="O2281">
            <v>3516.83</v>
          </cell>
          <cell r="AC2281" t="str">
            <v>Общестроительные работы (внешняя отделка-фасады)</v>
          </cell>
        </row>
        <row r="2282">
          <cell r="A2282">
            <v>2009</v>
          </cell>
          <cell r="O2282">
            <v>89009.21</v>
          </cell>
          <cell r="AC2282" t="str">
            <v>Общестроительные работы (внешняя отделка-фасады)</v>
          </cell>
        </row>
        <row r="2283">
          <cell r="A2283">
            <v>2009</v>
          </cell>
          <cell r="O2283">
            <v>10798.71</v>
          </cell>
          <cell r="AC2283" t="str">
            <v>Общестроительные работы (внешняя отделка-фасады)</v>
          </cell>
        </row>
        <row r="2284">
          <cell r="A2284">
            <v>2009</v>
          </cell>
          <cell r="O2284">
            <v>1799.85</v>
          </cell>
          <cell r="AC2284" t="str">
            <v>Общестроительные работы (внешняя отделка-фасады)</v>
          </cell>
        </row>
        <row r="2285">
          <cell r="A2285">
            <v>2009</v>
          </cell>
          <cell r="O2285">
            <v>29159.14</v>
          </cell>
          <cell r="AC2285" t="str">
            <v>Общестроительные работы (внешняя отделка-фасады)</v>
          </cell>
        </row>
        <row r="2286">
          <cell r="A2286">
            <v>2009</v>
          </cell>
          <cell r="O2286">
            <v>47520.51</v>
          </cell>
          <cell r="AC2286" t="str">
            <v>Общестроительные работы (внешняя отделка-фасады)</v>
          </cell>
        </row>
        <row r="2287">
          <cell r="A2287">
            <v>2009</v>
          </cell>
          <cell r="O2287">
            <v>45318</v>
          </cell>
          <cell r="AC2287" t="str">
            <v>Общестроительные работы (внешняя отделка-фасады)</v>
          </cell>
        </row>
        <row r="2288">
          <cell r="A2288">
            <v>2009</v>
          </cell>
          <cell r="O2288">
            <v>482608.62</v>
          </cell>
          <cell r="AC2288" t="str">
            <v>Общестроительные работы (внешняя отделка-фасады)</v>
          </cell>
        </row>
        <row r="2289">
          <cell r="A2289">
            <v>2009</v>
          </cell>
          <cell r="O2289">
            <v>389689.15</v>
          </cell>
          <cell r="AC2289" t="str">
            <v>Общестроительные работы (внешняя отделка-фасады)</v>
          </cell>
        </row>
        <row r="2290">
          <cell r="A2290">
            <v>2009</v>
          </cell>
          <cell r="O2290">
            <v>1710747.74</v>
          </cell>
          <cell r="AC2290" t="str">
            <v>Общестроительные работы (внешняя отделка-фасады)</v>
          </cell>
        </row>
        <row r="2291">
          <cell r="A2291">
            <v>2009</v>
          </cell>
          <cell r="O2291">
            <v>304717.01</v>
          </cell>
          <cell r="AC2291" t="str">
            <v>Общестроительные работы (внешняя отделка-фасады)</v>
          </cell>
        </row>
        <row r="2292">
          <cell r="A2292">
            <v>2009</v>
          </cell>
          <cell r="O2292">
            <v>41785.08</v>
          </cell>
          <cell r="AC2292" t="str">
            <v>Общестроительные работы (внешняя отделка-фасады)</v>
          </cell>
        </row>
        <row r="2293">
          <cell r="A2293">
            <v>2009</v>
          </cell>
        </row>
        <row r="2294">
          <cell r="A2294">
            <v>2009</v>
          </cell>
          <cell r="O2294">
            <v>28459.34</v>
          </cell>
          <cell r="AC2294" t="str">
            <v>Общестроительные работы (перекрытия)</v>
          </cell>
        </row>
        <row r="2295">
          <cell r="A2295">
            <v>2009</v>
          </cell>
          <cell r="O2295">
            <v>71979.03</v>
          </cell>
          <cell r="AC2295" t="str">
            <v>Общестроительные работы (перекрытия)</v>
          </cell>
        </row>
        <row r="2296">
          <cell r="A2296">
            <v>2009</v>
          </cell>
          <cell r="O2296">
            <v>44615.11</v>
          </cell>
          <cell r="AC2296" t="str">
            <v>Общестроительные работы (перекрытия)</v>
          </cell>
        </row>
        <row r="2297">
          <cell r="A2297">
            <v>2009</v>
          </cell>
          <cell r="O2297">
            <v>9789.42</v>
          </cell>
          <cell r="AC2297" t="str">
            <v>Общестроительные работы (перекрытия)</v>
          </cell>
        </row>
        <row r="2298">
          <cell r="A2298">
            <v>2009</v>
          </cell>
          <cell r="O2298">
            <v>7453.13</v>
          </cell>
          <cell r="AC2298" t="str">
            <v>Общестроительные работы (перекрытия)</v>
          </cell>
        </row>
        <row r="2299">
          <cell r="A2299">
            <v>2009</v>
          </cell>
          <cell r="O2299">
            <v>7013.86</v>
          </cell>
          <cell r="AC2299" t="str">
            <v>Общестроительные работы (перекрытия)</v>
          </cell>
        </row>
        <row r="2300">
          <cell r="A2300">
            <v>2009</v>
          </cell>
          <cell r="O2300">
            <v>3594.93</v>
          </cell>
          <cell r="AC2300" t="str">
            <v>Общестроительные работы (перекрытия)</v>
          </cell>
        </row>
        <row r="2301">
          <cell r="A2301">
            <v>2009</v>
          </cell>
          <cell r="O2301">
            <v>16430.7</v>
          </cell>
          <cell r="AC2301" t="str">
            <v>Общестроительные работы (перекрытия)</v>
          </cell>
        </row>
        <row r="2302">
          <cell r="A2302">
            <v>2009</v>
          </cell>
          <cell r="O2302">
            <v>94619.49</v>
          </cell>
          <cell r="AC2302" t="str">
            <v>Общестроительные работы (перекрытия)</v>
          </cell>
        </row>
        <row r="2303">
          <cell r="A2303">
            <v>2009</v>
          </cell>
          <cell r="O2303">
            <v>42214.82</v>
          </cell>
          <cell r="AC2303" t="str">
            <v>Общестроительные работы (перекрытия)</v>
          </cell>
        </row>
        <row r="2304">
          <cell r="A2304">
            <v>2009</v>
          </cell>
          <cell r="O2304">
            <v>113995.42</v>
          </cell>
          <cell r="AC2304" t="str">
            <v>Общестроительные работы (перекрытия)</v>
          </cell>
        </row>
        <row r="2305">
          <cell r="A2305">
            <v>2009</v>
          </cell>
          <cell r="O2305">
            <v>12940.83</v>
          </cell>
          <cell r="AC2305" t="str">
            <v>Общестроительные работы (перекрытия)</v>
          </cell>
        </row>
        <row r="2306">
          <cell r="A2306">
            <v>2009</v>
          </cell>
          <cell r="O2306">
            <v>125822.07</v>
          </cell>
          <cell r="AC2306" t="str">
            <v>Общестроительные работы (перекрытия)</v>
          </cell>
        </row>
        <row r="2307">
          <cell r="A2307">
            <v>2009</v>
          </cell>
          <cell r="O2307">
            <v>11017.33</v>
          </cell>
          <cell r="AC2307" t="str">
            <v>Общестроительные работы (перекрытия)</v>
          </cell>
        </row>
        <row r="2308">
          <cell r="A2308">
            <v>2009</v>
          </cell>
          <cell r="O2308">
            <v>56504.45</v>
          </cell>
          <cell r="AC2308" t="str">
            <v>Общестроительные работы (перекрытия)</v>
          </cell>
        </row>
        <row r="2309">
          <cell r="A2309">
            <v>2009</v>
          </cell>
          <cell r="O2309">
            <v>157686.07</v>
          </cell>
          <cell r="AC2309" t="str">
            <v>Общестроительные работы (перекрытия)</v>
          </cell>
        </row>
        <row r="2310">
          <cell r="A2310">
            <v>2009</v>
          </cell>
          <cell r="O2310">
            <v>47242.16</v>
          </cell>
          <cell r="AC2310" t="str">
            <v>Общестроительные работы (перекрытия)</v>
          </cell>
        </row>
        <row r="2311">
          <cell r="A2311">
            <v>2009</v>
          </cell>
        </row>
        <row r="2312">
          <cell r="A2312">
            <v>2009</v>
          </cell>
          <cell r="O2312">
            <v>15029.62</v>
          </cell>
          <cell r="AC2312" t="str">
            <v>Общестроительные работы (стены и колонны)</v>
          </cell>
        </row>
        <row r="2313">
          <cell r="A2313">
            <v>2009</v>
          </cell>
          <cell r="O2313">
            <v>26133.19</v>
          </cell>
          <cell r="AC2313" t="str">
            <v>Общестроительные работы (стены и колонны)</v>
          </cell>
        </row>
        <row r="2314">
          <cell r="A2314">
            <v>2009</v>
          </cell>
          <cell r="O2314">
            <v>7557.11</v>
          </cell>
          <cell r="AC2314" t="str">
            <v>Общестроительные работы (стены и колонны)</v>
          </cell>
        </row>
        <row r="2315">
          <cell r="A2315">
            <v>2009</v>
          </cell>
          <cell r="O2315">
            <v>20109.02</v>
          </cell>
          <cell r="AC2315" t="str">
            <v>Общестроительные работы (перекрытия)</v>
          </cell>
        </row>
        <row r="2316">
          <cell r="A2316">
            <v>2009</v>
          </cell>
          <cell r="O2316">
            <v>3638.61</v>
          </cell>
          <cell r="AC2316" t="str">
            <v>Общестроительные работы (перекрытия)</v>
          </cell>
        </row>
        <row r="2317">
          <cell r="A2317">
            <v>2009</v>
          </cell>
          <cell r="O2317">
            <v>1118.32</v>
          </cell>
          <cell r="AC2317" t="str">
            <v>Общестроительные работы (перекрытия)</v>
          </cell>
        </row>
        <row r="2318">
          <cell r="A2318">
            <v>2009</v>
          </cell>
          <cell r="O2318">
            <v>4514.88</v>
          </cell>
          <cell r="AC2318" t="str">
            <v>Общестроительные работы (перекрытия)</v>
          </cell>
        </row>
        <row r="2319">
          <cell r="A2319">
            <v>2009</v>
          </cell>
          <cell r="O2319">
            <v>4175.6899999999996</v>
          </cell>
          <cell r="AC2319" t="str">
            <v>Общестроительные работы (перекрытия)</v>
          </cell>
        </row>
        <row r="2320">
          <cell r="A2320">
            <v>2009</v>
          </cell>
          <cell r="O2320">
            <v>2014.02</v>
          </cell>
          <cell r="AC2320" t="str">
            <v>Общестроительные работы (перекрытия)</v>
          </cell>
        </row>
        <row r="2321">
          <cell r="A2321">
            <v>2009</v>
          </cell>
          <cell r="O2321">
            <v>12682</v>
          </cell>
          <cell r="AC2321" t="str">
            <v>Общестроительные работы (перекрытия)</v>
          </cell>
        </row>
        <row r="2322">
          <cell r="A2322">
            <v>2009</v>
          </cell>
          <cell r="O2322">
            <v>1110.46</v>
          </cell>
          <cell r="AC2322" t="str">
            <v>Общестроительные работы (перекрытия)</v>
          </cell>
        </row>
        <row r="2323">
          <cell r="A2323">
            <v>2009</v>
          </cell>
          <cell r="O2323">
            <v>1970.73</v>
          </cell>
          <cell r="AC2323" t="str">
            <v>Общестроительные работы (перекрытия)</v>
          </cell>
        </row>
        <row r="2324">
          <cell r="A2324">
            <v>2009</v>
          </cell>
          <cell r="O2324">
            <v>6898.77</v>
          </cell>
          <cell r="AC2324" t="str">
            <v>Общестроительные работы (перекрытия)</v>
          </cell>
        </row>
        <row r="2325">
          <cell r="A2325">
            <v>2009</v>
          </cell>
          <cell r="O2325">
            <v>2138.12</v>
          </cell>
          <cell r="AC2325" t="str">
            <v>Общестроительные работы (перекрытия)</v>
          </cell>
        </row>
        <row r="2326">
          <cell r="A2326">
            <v>2009</v>
          </cell>
          <cell r="O2326">
            <v>13113.13</v>
          </cell>
          <cell r="AC2326" t="str">
            <v>Общестроительные работы (стены и колонны)</v>
          </cell>
        </row>
        <row r="2327">
          <cell r="A2327">
            <v>2009</v>
          </cell>
          <cell r="O2327">
            <v>7823.56</v>
          </cell>
          <cell r="AC2327" t="str">
            <v>Общестроительные работы (стены и колонны)</v>
          </cell>
        </row>
        <row r="2328">
          <cell r="A2328">
            <v>2009</v>
          </cell>
          <cell r="O2328">
            <v>8146.11</v>
          </cell>
          <cell r="AC2328" t="str">
            <v>Общестроительные работы (стены и колонны)</v>
          </cell>
        </row>
        <row r="2329">
          <cell r="A2329">
            <v>2009</v>
          </cell>
          <cell r="O2329">
            <v>924.75</v>
          </cell>
          <cell r="AC2329" t="str">
            <v>Общестроительные работы (стены и колонны)</v>
          </cell>
        </row>
        <row r="2330">
          <cell r="A2330">
            <v>2009</v>
          </cell>
          <cell r="O2330">
            <v>26167.45</v>
          </cell>
          <cell r="AC2330" t="str">
            <v>Общестроительные работы (стены и колонны)</v>
          </cell>
        </row>
        <row r="2331">
          <cell r="A2331">
            <v>2009</v>
          </cell>
          <cell r="O2331">
            <v>2147.21</v>
          </cell>
          <cell r="AC2331" t="str">
            <v>Общестроительные работы (стены и колонны)</v>
          </cell>
        </row>
        <row r="2332">
          <cell r="A2332">
            <v>2009</v>
          </cell>
          <cell r="O2332">
            <v>3817.39</v>
          </cell>
          <cell r="AC2332" t="str">
            <v>Общестроительные работы (стены и колонны)</v>
          </cell>
        </row>
        <row r="2333">
          <cell r="A2333">
            <v>2009</v>
          </cell>
          <cell r="O2333">
            <v>8869.83</v>
          </cell>
          <cell r="AC2333" t="str">
            <v>Общестроительные работы (стены и колонны)</v>
          </cell>
        </row>
        <row r="2334">
          <cell r="A2334">
            <v>2009</v>
          </cell>
          <cell r="O2334">
            <v>5269.59</v>
          </cell>
          <cell r="AC2334" t="str">
            <v>Общестроительные работы (стены и колонны)</v>
          </cell>
        </row>
        <row r="2335">
          <cell r="A2335">
            <v>2009</v>
          </cell>
          <cell r="O2335">
            <v>32772.239999999998</v>
          </cell>
          <cell r="AC2335" t="str">
            <v>Общестроительные работы (стены и колонны)</v>
          </cell>
        </row>
        <row r="2336">
          <cell r="A2336">
            <v>2009</v>
          </cell>
        </row>
        <row r="2337">
          <cell r="A2337">
            <v>2009</v>
          </cell>
          <cell r="O2337">
            <v>4151.13</v>
          </cell>
          <cell r="AC2337" t="str">
            <v>Снос строений</v>
          </cell>
        </row>
        <row r="2338">
          <cell r="A2338">
            <v>2009</v>
          </cell>
          <cell r="O2338">
            <v>178390.77</v>
          </cell>
          <cell r="AC2338" t="str">
            <v>Снос строений</v>
          </cell>
        </row>
        <row r="2339">
          <cell r="A2339">
            <v>2009</v>
          </cell>
          <cell r="O2339">
            <v>17860.87</v>
          </cell>
          <cell r="AC2339" t="str">
            <v>Снос строений</v>
          </cell>
        </row>
        <row r="2340">
          <cell r="A2340">
            <v>2009</v>
          </cell>
          <cell r="O2340">
            <v>3382.16</v>
          </cell>
          <cell r="AC2340" t="str">
            <v>Снос строений</v>
          </cell>
        </row>
        <row r="2341">
          <cell r="A2341">
            <v>2009</v>
          </cell>
          <cell r="O2341">
            <v>4609.28</v>
          </cell>
          <cell r="AC2341" t="str">
            <v>Снос строений</v>
          </cell>
        </row>
        <row r="2342">
          <cell r="A2342">
            <v>2009</v>
          </cell>
          <cell r="O2342">
            <v>1289.4000000000001</v>
          </cell>
          <cell r="AC2342" t="str">
            <v>Снос строений</v>
          </cell>
        </row>
        <row r="2343">
          <cell r="A2343">
            <v>2009</v>
          </cell>
          <cell r="O2343">
            <v>235586.03</v>
          </cell>
          <cell r="AC2343" t="str">
            <v>Снос строений</v>
          </cell>
        </row>
        <row r="2344">
          <cell r="A2344">
            <v>2009</v>
          </cell>
          <cell r="O2344">
            <v>76369.81</v>
          </cell>
          <cell r="AC2344" t="str">
            <v>Снос строений</v>
          </cell>
        </row>
        <row r="2345">
          <cell r="A2345">
            <v>2009</v>
          </cell>
          <cell r="O2345">
            <v>14236.86</v>
          </cell>
          <cell r="AC2345" t="str">
            <v>Снос строений</v>
          </cell>
        </row>
        <row r="2346">
          <cell r="A2346">
            <v>2009</v>
          </cell>
          <cell r="O2346">
            <v>79941.88</v>
          </cell>
          <cell r="AC2346" t="str">
            <v>Общестроительные работы (фундаменты)</v>
          </cell>
        </row>
        <row r="2347">
          <cell r="A2347">
            <v>2009</v>
          </cell>
        </row>
        <row r="2348">
          <cell r="A2348">
            <v>2009</v>
          </cell>
          <cell r="O2348">
            <v>567179.93999999994</v>
          </cell>
          <cell r="AC2348" t="str">
            <v>Общестроительные работы (фундаменты)</v>
          </cell>
        </row>
        <row r="2349">
          <cell r="A2349">
            <v>2009</v>
          </cell>
        </row>
        <row r="2350">
          <cell r="A2350">
            <v>2009</v>
          </cell>
          <cell r="O2350">
            <v>105546.65</v>
          </cell>
          <cell r="AC2350" t="str">
            <v>Снос строений</v>
          </cell>
        </row>
        <row r="2351">
          <cell r="A2351">
            <v>2009</v>
          </cell>
          <cell r="O2351">
            <v>6302.5</v>
          </cell>
          <cell r="AC2351" t="str">
            <v>Снос строений</v>
          </cell>
        </row>
        <row r="2352">
          <cell r="A2352">
            <v>2009</v>
          </cell>
          <cell r="O2352">
            <v>2168.61</v>
          </cell>
          <cell r="AC2352" t="str">
            <v>Снос строений</v>
          </cell>
        </row>
        <row r="2353">
          <cell r="A2353">
            <v>2009</v>
          </cell>
          <cell r="O2353">
            <v>31736.54</v>
          </cell>
          <cell r="AC2353" t="str">
            <v>Снос строений</v>
          </cell>
        </row>
        <row r="2354">
          <cell r="A2354">
            <v>2009</v>
          </cell>
          <cell r="O2354">
            <v>13614.91</v>
          </cell>
          <cell r="AC2354" t="str">
            <v>Наружные сети хоз-фекальной канализации</v>
          </cell>
        </row>
        <row r="2355">
          <cell r="A2355">
            <v>2009</v>
          </cell>
          <cell r="O2355">
            <v>60212.66</v>
          </cell>
          <cell r="AC2355" t="str">
            <v>Наружные сети хоз-фекальной канализации</v>
          </cell>
        </row>
        <row r="2356">
          <cell r="A2356">
            <v>2009</v>
          </cell>
          <cell r="O2356">
            <v>35827.129999999997</v>
          </cell>
          <cell r="AC2356" t="str">
            <v>Наружные сети хоз-фекальной канализации</v>
          </cell>
        </row>
        <row r="2357">
          <cell r="A2357">
            <v>2009</v>
          </cell>
          <cell r="O2357">
            <v>2357.25</v>
          </cell>
          <cell r="AC2357" t="str">
            <v>Наружные сети хоз-фекальной канализации</v>
          </cell>
        </row>
        <row r="2358">
          <cell r="A2358">
            <v>2009</v>
          </cell>
          <cell r="O2358">
            <v>16779.72</v>
          </cell>
          <cell r="AC2358" t="str">
            <v>Наружные сети хоз-фекальной канализации</v>
          </cell>
        </row>
        <row r="2359">
          <cell r="A2359">
            <v>2009</v>
          </cell>
          <cell r="O2359">
            <v>25388.959999999999</v>
          </cell>
          <cell r="AC2359" t="str">
            <v>Наружные сети хоз-фекальной канализации</v>
          </cell>
        </row>
        <row r="2360">
          <cell r="A2360">
            <v>2009</v>
          </cell>
          <cell r="O2360">
            <v>7003.63</v>
          </cell>
          <cell r="AC2360" t="str">
            <v>Наружные сети хоз-фекальной канализации</v>
          </cell>
        </row>
        <row r="2361">
          <cell r="A2361">
            <v>2009</v>
          </cell>
          <cell r="O2361">
            <v>9132.1</v>
          </cell>
          <cell r="AC2361" t="str">
            <v>Снос строений</v>
          </cell>
        </row>
        <row r="2362">
          <cell r="A2362">
            <v>2009</v>
          </cell>
          <cell r="O2362">
            <v>479.24</v>
          </cell>
          <cell r="AC2362" t="str">
            <v>Наружные сети хоз-фекальной канализации</v>
          </cell>
        </row>
        <row r="2363">
          <cell r="A2363">
            <v>2009</v>
          </cell>
          <cell r="O2363">
            <v>340.61</v>
          </cell>
          <cell r="AC2363" t="str">
            <v>Наружные сети хоз-фекальной канализации</v>
          </cell>
        </row>
        <row r="2364">
          <cell r="A2364">
            <v>2009</v>
          </cell>
          <cell r="O2364">
            <v>3687.1</v>
          </cell>
          <cell r="AC2364" t="str">
            <v>Наружные сети хоз-фекальной канализации</v>
          </cell>
        </row>
        <row r="2365">
          <cell r="A2365">
            <v>2009</v>
          </cell>
          <cell r="O2365">
            <v>7118.64</v>
          </cell>
          <cell r="AC2365" t="str">
            <v>Наружные сети хоз-фекальной канализации</v>
          </cell>
        </row>
        <row r="2366">
          <cell r="A2366">
            <v>2009</v>
          </cell>
          <cell r="O2366">
            <v>9322.0300000000007</v>
          </cell>
          <cell r="AC2366" t="str">
            <v>Наружные сети хоз-фекальной канализации</v>
          </cell>
        </row>
        <row r="2367">
          <cell r="A2367">
            <v>2009</v>
          </cell>
          <cell r="O2367">
            <v>7395.43</v>
          </cell>
          <cell r="AC2367" t="str">
            <v>Наружные сети хоз-фекальной канализации</v>
          </cell>
        </row>
        <row r="2368">
          <cell r="A2368">
            <v>2009</v>
          </cell>
          <cell r="O2368">
            <v>2542.38</v>
          </cell>
          <cell r="AC2368" t="str">
            <v>Наружные сети хоз-фекальной канализации</v>
          </cell>
        </row>
        <row r="2369">
          <cell r="A2369">
            <v>2009</v>
          </cell>
          <cell r="O2369">
            <v>11775.14</v>
          </cell>
          <cell r="AC2369" t="str">
            <v>Наружные сети хоз-фекальной канализации</v>
          </cell>
        </row>
        <row r="2370">
          <cell r="A2370">
            <v>2009</v>
          </cell>
          <cell r="O2370">
            <v>4406.78</v>
          </cell>
          <cell r="AC2370" t="str">
            <v>Наружные сети хоз-фекальной канализации</v>
          </cell>
        </row>
        <row r="2371">
          <cell r="A2371">
            <v>2009</v>
          </cell>
          <cell r="O2371">
            <v>61568.98</v>
          </cell>
          <cell r="AC2371" t="str">
            <v>Наружные сети водопровода</v>
          </cell>
        </row>
        <row r="2372">
          <cell r="A2372">
            <v>2009</v>
          </cell>
          <cell r="O2372">
            <v>7513.72</v>
          </cell>
          <cell r="AC2372" t="str">
            <v>Снос строений</v>
          </cell>
        </row>
        <row r="2373">
          <cell r="A2373">
            <v>2009</v>
          </cell>
          <cell r="O2373">
            <v>7942</v>
          </cell>
          <cell r="AC2373" t="str">
            <v>Наружные сети водопровода</v>
          </cell>
        </row>
        <row r="2374">
          <cell r="A2374">
            <v>2009</v>
          </cell>
          <cell r="O2374">
            <v>35123.96</v>
          </cell>
          <cell r="AC2374" t="str">
            <v>Наружные сети водопровода</v>
          </cell>
        </row>
        <row r="2375">
          <cell r="A2375">
            <v>2009</v>
          </cell>
          <cell r="O2375">
            <v>18197.93</v>
          </cell>
          <cell r="AC2375" t="str">
            <v>Наружные сети водопровода</v>
          </cell>
        </row>
        <row r="2376">
          <cell r="A2376">
            <v>2009</v>
          </cell>
          <cell r="O2376">
            <v>1375.15</v>
          </cell>
          <cell r="AC2376" t="str">
            <v>Наружные сети водопровода</v>
          </cell>
        </row>
        <row r="2377">
          <cell r="A2377">
            <v>2009</v>
          </cell>
          <cell r="O2377">
            <v>9788.14</v>
          </cell>
          <cell r="AC2377" t="str">
            <v>Наружные сети водопровода</v>
          </cell>
        </row>
        <row r="2378">
          <cell r="A2378">
            <v>2009</v>
          </cell>
          <cell r="O2378">
            <v>14810.39</v>
          </cell>
          <cell r="AC2378" t="str">
            <v>Наружные сети водопровода</v>
          </cell>
        </row>
        <row r="2379">
          <cell r="A2379">
            <v>2009</v>
          </cell>
          <cell r="O2379">
            <v>2634.72</v>
          </cell>
          <cell r="AC2379" t="str">
            <v>Наружные сети водопровода</v>
          </cell>
        </row>
        <row r="2380">
          <cell r="A2380">
            <v>2009</v>
          </cell>
          <cell r="O2380">
            <v>4368.0200000000004</v>
          </cell>
          <cell r="AC2380" t="str">
            <v>Наружные сети водопровода</v>
          </cell>
        </row>
        <row r="2381">
          <cell r="A2381">
            <v>2009</v>
          </cell>
          <cell r="O2381">
            <v>52547.79</v>
          </cell>
          <cell r="AC2381" t="str">
            <v>Наружные сети водопровода</v>
          </cell>
        </row>
        <row r="2382">
          <cell r="A2382">
            <v>2009</v>
          </cell>
          <cell r="O2382">
            <v>10684.7</v>
          </cell>
          <cell r="AC2382" t="str">
            <v>Наружные сети водопровода</v>
          </cell>
        </row>
        <row r="2383">
          <cell r="A2383">
            <v>2009</v>
          </cell>
          <cell r="O2383">
            <v>1162.29</v>
          </cell>
          <cell r="AC2383" t="str">
            <v>Наружные сети водопровода</v>
          </cell>
        </row>
        <row r="2384">
          <cell r="A2384">
            <v>2009</v>
          </cell>
          <cell r="O2384">
            <v>2594.37</v>
          </cell>
          <cell r="AC2384" t="str">
            <v>Вывоз мусора</v>
          </cell>
        </row>
        <row r="2385">
          <cell r="A2385">
            <v>2009</v>
          </cell>
          <cell r="O2385">
            <v>30652.880000000001</v>
          </cell>
          <cell r="AC2385" t="str">
            <v>Наружные сети водопровода</v>
          </cell>
        </row>
        <row r="2386">
          <cell r="A2386">
            <v>2009</v>
          </cell>
          <cell r="O2386">
            <v>6232.69</v>
          </cell>
          <cell r="AC2386" t="str">
            <v>Наружные сети водопровода</v>
          </cell>
        </row>
        <row r="2387">
          <cell r="A2387">
            <v>2009</v>
          </cell>
          <cell r="O2387">
            <v>51.76</v>
          </cell>
          <cell r="AC2387" t="str">
            <v>Наружные сети водопровода</v>
          </cell>
        </row>
        <row r="2388">
          <cell r="A2388">
            <v>2009</v>
          </cell>
          <cell r="O2388">
            <v>115.66</v>
          </cell>
          <cell r="AC2388" t="str">
            <v>Вывоз мусора</v>
          </cell>
        </row>
        <row r="2389">
          <cell r="A2389">
            <v>2009</v>
          </cell>
        </row>
        <row r="2390">
          <cell r="A2390">
            <v>2009</v>
          </cell>
          <cell r="O2390">
            <v>2627118.64</v>
          </cell>
          <cell r="AC2390" t="str">
            <v>Проектные работы</v>
          </cell>
        </row>
        <row r="2391">
          <cell r="A2391">
            <v>2009</v>
          </cell>
        </row>
        <row r="2392">
          <cell r="A2392">
            <v>2009</v>
          </cell>
          <cell r="O2392">
            <v>5508474.5800000001</v>
          </cell>
          <cell r="AC2392" t="str">
            <v>Проектные работы</v>
          </cell>
        </row>
        <row r="2393">
          <cell r="A2393">
            <v>2009</v>
          </cell>
        </row>
        <row r="2394">
          <cell r="A2394">
            <v>2009</v>
          </cell>
          <cell r="O2394">
            <v>15622.64</v>
          </cell>
          <cell r="AC2394" t="str">
            <v>Снос строений</v>
          </cell>
        </row>
        <row r="2395">
          <cell r="A2395">
            <v>2009</v>
          </cell>
        </row>
        <row r="2396">
          <cell r="A2396">
            <v>2009</v>
          </cell>
          <cell r="O2396">
            <v>1260.52</v>
          </cell>
          <cell r="AC2396" t="str">
            <v>Общестроительные работы (фундаменты)</v>
          </cell>
        </row>
        <row r="2397">
          <cell r="A2397">
            <v>2009</v>
          </cell>
          <cell r="O2397">
            <v>3014.87</v>
          </cell>
          <cell r="AC2397" t="str">
            <v>Общестроительные работы (фундаменты)</v>
          </cell>
        </row>
        <row r="2398">
          <cell r="A2398">
            <v>2009</v>
          </cell>
          <cell r="O2398">
            <v>505.48</v>
          </cell>
          <cell r="AC2398" t="str">
            <v>Общестроительные работы (фундаменты)</v>
          </cell>
        </row>
        <row r="2399">
          <cell r="A2399">
            <v>2009</v>
          </cell>
          <cell r="O2399">
            <v>2834.35</v>
          </cell>
          <cell r="AC2399" t="str">
            <v>Общестроительные работы (фундаменты)</v>
          </cell>
        </row>
        <row r="2400">
          <cell r="A2400">
            <v>2009</v>
          </cell>
        </row>
        <row r="2401">
          <cell r="A2401">
            <v>2009</v>
          </cell>
          <cell r="O2401">
            <v>331128.8</v>
          </cell>
          <cell r="AC2401" t="str">
            <v>Общестроительные работы (внутренняя отделка)</v>
          </cell>
        </row>
        <row r="2402">
          <cell r="A2402">
            <v>2009</v>
          </cell>
        </row>
        <row r="2403">
          <cell r="A2403">
            <v>2009</v>
          </cell>
          <cell r="O2403">
            <v>2184.46</v>
          </cell>
          <cell r="AC2403" t="str">
            <v>Общестроительные работы (внутренняя отделка)</v>
          </cell>
        </row>
        <row r="2404">
          <cell r="A2404">
            <v>2009</v>
          </cell>
          <cell r="O2404">
            <v>11833.47</v>
          </cell>
          <cell r="AC2404" t="str">
            <v>Общестроительные работы (кровля)</v>
          </cell>
        </row>
        <row r="2405">
          <cell r="A2405">
            <v>2009</v>
          </cell>
        </row>
        <row r="2406">
          <cell r="A2406">
            <v>2009</v>
          </cell>
          <cell r="O2406">
            <v>456961.22</v>
          </cell>
          <cell r="AC2406" t="str">
            <v>Общестроительные работы (лестницы)</v>
          </cell>
        </row>
        <row r="2407">
          <cell r="A2407">
            <v>2009</v>
          </cell>
          <cell r="O2407">
            <v>929.07</v>
          </cell>
          <cell r="AC2407" t="str">
            <v>Общестроительные работы (лестницы)</v>
          </cell>
        </row>
        <row r="2408">
          <cell r="A2408">
            <v>2009</v>
          </cell>
          <cell r="O2408">
            <v>814.4</v>
          </cell>
          <cell r="AC2408" t="str">
            <v>Общестроительные работы (лестницы)</v>
          </cell>
        </row>
        <row r="2409">
          <cell r="A2409">
            <v>2009</v>
          </cell>
          <cell r="O2409">
            <v>30004.02</v>
          </cell>
          <cell r="AC2409" t="str">
            <v>Общестроительные работы (лестницы)</v>
          </cell>
        </row>
        <row r="2410">
          <cell r="A2410">
            <v>2009</v>
          </cell>
          <cell r="O2410">
            <v>4595.3</v>
          </cell>
          <cell r="AC2410" t="str">
            <v>Общестроительные работы (лестницы)</v>
          </cell>
        </row>
        <row r="2411">
          <cell r="A2411">
            <v>2009</v>
          </cell>
          <cell r="O2411">
            <v>1992.02</v>
          </cell>
          <cell r="AC2411" t="str">
            <v>Общестроительные работы (лестницы)</v>
          </cell>
        </row>
        <row r="2412">
          <cell r="A2412">
            <v>2009</v>
          </cell>
          <cell r="O2412">
            <v>937.06</v>
          </cell>
          <cell r="AC2412" t="str">
            <v>Общестроительные работы (лестницы)</v>
          </cell>
        </row>
        <row r="2413">
          <cell r="A2413">
            <v>2009</v>
          </cell>
          <cell r="O2413">
            <v>28331.49</v>
          </cell>
          <cell r="AC2413" t="str">
            <v>Общестроительные работы (лестницы)</v>
          </cell>
        </row>
        <row r="2414">
          <cell r="A2414">
            <v>2009</v>
          </cell>
          <cell r="O2414">
            <v>2384.63</v>
          </cell>
          <cell r="AC2414" t="str">
            <v>Общестроительные работы (лестницы)</v>
          </cell>
        </row>
        <row r="2415">
          <cell r="A2415">
            <v>2009</v>
          </cell>
          <cell r="O2415">
            <v>565.73</v>
          </cell>
          <cell r="AC2415" t="str">
            <v>Общестроительные работы (лестницы)</v>
          </cell>
        </row>
        <row r="2416">
          <cell r="A2416">
            <v>2009</v>
          </cell>
          <cell r="O2416">
            <v>1681.27</v>
          </cell>
          <cell r="AC2416" t="str">
            <v>Общестроительные работы (лестницы)</v>
          </cell>
        </row>
        <row r="2417">
          <cell r="A2417">
            <v>2009</v>
          </cell>
          <cell r="O2417">
            <v>452.06</v>
          </cell>
          <cell r="AC2417" t="str">
            <v>Общестроительные работы (лестницы)</v>
          </cell>
        </row>
        <row r="2418">
          <cell r="A2418">
            <v>2009</v>
          </cell>
          <cell r="O2418">
            <v>402.39</v>
          </cell>
          <cell r="AC2418" t="str">
            <v>Общестроительные работы (лестницы)</v>
          </cell>
        </row>
        <row r="2419">
          <cell r="A2419">
            <v>2009</v>
          </cell>
          <cell r="O2419">
            <v>166.05</v>
          </cell>
          <cell r="AC2419" t="str">
            <v>Общестроительные работы (лестницы)</v>
          </cell>
        </row>
        <row r="2420">
          <cell r="A2420">
            <v>2009</v>
          </cell>
          <cell r="O2420">
            <v>419.07</v>
          </cell>
          <cell r="AC2420" t="str">
            <v>Общестроительные работы (лестницы)</v>
          </cell>
        </row>
        <row r="2421">
          <cell r="A2421">
            <v>2009</v>
          </cell>
          <cell r="O2421">
            <v>218.78</v>
          </cell>
          <cell r="AC2421" t="str">
            <v>Общестроительные работы (лестницы)</v>
          </cell>
        </row>
        <row r="2422">
          <cell r="A2422">
            <v>2009</v>
          </cell>
          <cell r="O2422">
            <v>6492.19</v>
          </cell>
          <cell r="AC2422" t="str">
            <v>Общестроительные работы (лестницы)</v>
          </cell>
        </row>
        <row r="2423">
          <cell r="A2423">
            <v>2009</v>
          </cell>
          <cell r="O2423">
            <v>3771.17</v>
          </cell>
          <cell r="AC2423" t="str">
            <v>Общестроительные работы (лестницы)</v>
          </cell>
        </row>
        <row r="2424">
          <cell r="A2424">
            <v>2009</v>
          </cell>
          <cell r="O2424">
            <v>4656.6400000000003</v>
          </cell>
          <cell r="AC2424" t="str">
            <v>Общестроительные работы (лестницы)</v>
          </cell>
        </row>
        <row r="2425">
          <cell r="A2425">
            <v>2009</v>
          </cell>
          <cell r="O2425">
            <v>2967.09</v>
          </cell>
          <cell r="AC2425" t="str">
            <v>Общестроительные работы (лестницы)</v>
          </cell>
        </row>
        <row r="2426">
          <cell r="A2426">
            <v>2009</v>
          </cell>
          <cell r="O2426">
            <v>13729.5</v>
          </cell>
          <cell r="AC2426" t="str">
            <v>Общестроительные работы (лестницы)</v>
          </cell>
        </row>
        <row r="2427">
          <cell r="A2427">
            <v>2009</v>
          </cell>
          <cell r="O2427">
            <v>1146.74</v>
          </cell>
          <cell r="AC2427" t="str">
            <v>Общестроительные работы (лестницы)</v>
          </cell>
        </row>
        <row r="2428">
          <cell r="A2428">
            <v>2009</v>
          </cell>
          <cell r="O2428">
            <v>196.64</v>
          </cell>
          <cell r="AC2428" t="str">
            <v>Общестроительные работы (лестницы)</v>
          </cell>
        </row>
        <row r="2429">
          <cell r="A2429">
            <v>2009</v>
          </cell>
          <cell r="O2429">
            <v>2659.93</v>
          </cell>
          <cell r="AC2429" t="str">
            <v>Общестроительные работы (лестницы)</v>
          </cell>
        </row>
        <row r="2430">
          <cell r="A2430">
            <v>2009</v>
          </cell>
          <cell r="O2430">
            <v>715.23</v>
          </cell>
          <cell r="AC2430" t="str">
            <v>Общестроительные работы (лестницы)</v>
          </cell>
        </row>
        <row r="2431">
          <cell r="A2431">
            <v>2009</v>
          </cell>
          <cell r="O2431">
            <v>17.97</v>
          </cell>
          <cell r="AC2431" t="str">
            <v>Общестроительные работы (лестницы)</v>
          </cell>
        </row>
        <row r="2432">
          <cell r="A2432">
            <v>2009</v>
          </cell>
          <cell r="O2432">
            <v>9.3699999999999992</v>
          </cell>
          <cell r="AC2432" t="str">
            <v>Общестроительные работы (лестницы)</v>
          </cell>
        </row>
        <row r="2433">
          <cell r="A2433">
            <v>2009</v>
          </cell>
          <cell r="O2433">
            <v>3146.19</v>
          </cell>
          <cell r="AC2433" t="str">
            <v>Общестроительные работы (лестницы)</v>
          </cell>
        </row>
        <row r="2434">
          <cell r="A2434">
            <v>2009</v>
          </cell>
          <cell r="O2434">
            <v>25249.78</v>
          </cell>
          <cell r="AC2434" t="str">
            <v>Общестроительные работы (лестницы)</v>
          </cell>
        </row>
        <row r="2435">
          <cell r="A2435">
            <v>2009</v>
          </cell>
          <cell r="O2435">
            <v>8278.84</v>
          </cell>
          <cell r="AC2435" t="str">
            <v>Общестроительные работы (лестницы)</v>
          </cell>
        </row>
        <row r="2436">
          <cell r="A2436">
            <v>2009</v>
          </cell>
          <cell r="O2436">
            <v>2828.95</v>
          </cell>
          <cell r="AC2436" t="str">
            <v>Общестроительные работы (лестницы)</v>
          </cell>
        </row>
        <row r="2437">
          <cell r="A2437">
            <v>2009</v>
          </cell>
          <cell r="O2437">
            <v>6590.35</v>
          </cell>
          <cell r="AC2437" t="str">
            <v>Общестроительные работы (лестницы)</v>
          </cell>
        </row>
        <row r="2438">
          <cell r="A2438">
            <v>2009</v>
          </cell>
          <cell r="O2438">
            <v>38138.11</v>
          </cell>
          <cell r="AC2438" t="str">
            <v>Общестроительные работы (лестницы)</v>
          </cell>
        </row>
        <row r="2439">
          <cell r="A2439">
            <v>2009</v>
          </cell>
          <cell r="O2439">
            <v>1518.04</v>
          </cell>
          <cell r="AC2439" t="str">
            <v>Общестроительные работы (лестницы)</v>
          </cell>
        </row>
        <row r="2440">
          <cell r="A2440">
            <v>2009</v>
          </cell>
          <cell r="O2440">
            <v>260.32</v>
          </cell>
          <cell r="AC2440" t="str">
            <v>Общестроительные работы (лестницы)</v>
          </cell>
        </row>
        <row r="2441">
          <cell r="A2441">
            <v>2009</v>
          </cell>
          <cell r="O2441">
            <v>1618.05</v>
          </cell>
          <cell r="AC2441" t="str">
            <v>Общестроительные работы (лестницы)</v>
          </cell>
        </row>
        <row r="2442">
          <cell r="A2442">
            <v>2009</v>
          </cell>
          <cell r="O2442">
            <v>435.09</v>
          </cell>
          <cell r="AC2442" t="str">
            <v>Общестроительные работы (лестницы)</v>
          </cell>
        </row>
        <row r="2443">
          <cell r="A2443">
            <v>2009</v>
          </cell>
          <cell r="O2443">
            <v>1177.01</v>
          </cell>
          <cell r="AC2443" t="str">
            <v>Общестроительные работы (лестницы)</v>
          </cell>
        </row>
        <row r="2444">
          <cell r="A2444">
            <v>2009</v>
          </cell>
          <cell r="O2444">
            <v>485.66</v>
          </cell>
          <cell r="AC2444" t="str">
            <v>Общестроительные работы (лестницы)</v>
          </cell>
        </row>
        <row r="2445">
          <cell r="A2445">
            <v>2009</v>
          </cell>
          <cell r="O2445">
            <v>1078.9000000000001</v>
          </cell>
          <cell r="AC2445" t="str">
            <v>Общестроительные работы (лестницы)</v>
          </cell>
        </row>
        <row r="2446">
          <cell r="A2446">
            <v>2009</v>
          </cell>
          <cell r="O2446">
            <v>167.1</v>
          </cell>
          <cell r="AC2446" t="str">
            <v>Общестроительные работы (лестницы)</v>
          </cell>
        </row>
        <row r="2447">
          <cell r="A2447">
            <v>2009</v>
          </cell>
          <cell r="O2447">
            <v>339.98</v>
          </cell>
          <cell r="AC2447" t="str">
            <v>Общестроительные работы (лестницы)</v>
          </cell>
        </row>
        <row r="2448">
          <cell r="A2448">
            <v>2009</v>
          </cell>
          <cell r="O2448">
            <v>80.66</v>
          </cell>
          <cell r="AC2448" t="str">
            <v>Общестроительные работы (лестницы)</v>
          </cell>
        </row>
        <row r="2449">
          <cell r="A2449">
            <v>2009</v>
          </cell>
          <cell r="O2449">
            <v>18.27</v>
          </cell>
          <cell r="AC2449" t="str">
            <v>Общестроительные работы (лестницы)</v>
          </cell>
        </row>
        <row r="2450">
          <cell r="A2450">
            <v>2009</v>
          </cell>
          <cell r="O2450">
            <v>9.5299999999999994</v>
          </cell>
          <cell r="AC2450" t="str">
            <v>Общестроительные работы (лестницы)</v>
          </cell>
        </row>
        <row r="2451">
          <cell r="A2451">
            <v>2009</v>
          </cell>
          <cell r="O2451">
            <v>8733.32</v>
          </cell>
          <cell r="AC2451" t="str">
            <v>Общестроительные работы (лестницы)</v>
          </cell>
        </row>
        <row r="2452">
          <cell r="A2452">
            <v>2009</v>
          </cell>
        </row>
        <row r="2453">
          <cell r="A2453">
            <v>2009</v>
          </cell>
          <cell r="O2453">
            <v>719421.05</v>
          </cell>
          <cell r="AC2453" t="str">
            <v>Общестроительные работы (лестницы)</v>
          </cell>
        </row>
        <row r="2454">
          <cell r="A2454">
            <v>2009</v>
          </cell>
          <cell r="O2454">
            <v>3939.17</v>
          </cell>
          <cell r="AC2454" t="str">
            <v>Общестроительные работы (лестницы)</v>
          </cell>
        </row>
        <row r="2455">
          <cell r="A2455">
            <v>2009</v>
          </cell>
          <cell r="O2455">
            <v>7842.46</v>
          </cell>
          <cell r="AC2455" t="str">
            <v>Общестроительные работы (лестницы)</v>
          </cell>
        </row>
        <row r="2456">
          <cell r="A2456">
            <v>2009</v>
          </cell>
          <cell r="O2456">
            <v>24219.61</v>
          </cell>
          <cell r="AC2456" t="str">
            <v>Общестроительные работы (лестницы)</v>
          </cell>
        </row>
        <row r="2457">
          <cell r="A2457">
            <v>2009</v>
          </cell>
          <cell r="O2457">
            <v>22080.59</v>
          </cell>
          <cell r="AC2457" t="str">
            <v>Общестроительные работы (лестницы)</v>
          </cell>
        </row>
        <row r="2458">
          <cell r="A2458">
            <v>2009</v>
          </cell>
          <cell r="O2458">
            <v>4980.62</v>
          </cell>
          <cell r="AC2458" t="str">
            <v>Общестроительные работы (лестницы)</v>
          </cell>
        </row>
        <row r="2459">
          <cell r="A2459">
            <v>2009</v>
          </cell>
          <cell r="O2459">
            <v>29448.55</v>
          </cell>
          <cell r="AC2459" t="str">
            <v>Общестроительные работы (лестницы)</v>
          </cell>
        </row>
        <row r="2460">
          <cell r="A2460">
            <v>2009</v>
          </cell>
          <cell r="O2460">
            <v>91858.85</v>
          </cell>
          <cell r="AC2460" t="str">
            <v>Общестроительные работы (лестницы)</v>
          </cell>
        </row>
        <row r="2461">
          <cell r="A2461">
            <v>2009</v>
          </cell>
          <cell r="O2461">
            <v>21048.51</v>
          </cell>
          <cell r="AC2461" t="str">
            <v>Общестроительные работы (лестницы)</v>
          </cell>
        </row>
        <row r="2462">
          <cell r="A2462">
            <v>2009</v>
          </cell>
          <cell r="O2462">
            <v>12785.32</v>
          </cell>
          <cell r="AC2462" t="str">
            <v>Общестроительные работы (лестницы)</v>
          </cell>
        </row>
        <row r="2463">
          <cell r="A2463">
            <v>2009</v>
          </cell>
          <cell r="O2463">
            <v>3437.81</v>
          </cell>
          <cell r="AC2463" t="str">
            <v>Общестроительные работы (лестницы)</v>
          </cell>
        </row>
        <row r="2464">
          <cell r="A2464">
            <v>2009</v>
          </cell>
          <cell r="O2464">
            <v>2047.46</v>
          </cell>
          <cell r="AC2464" t="str">
            <v>Общестроительные работы (лестницы)</v>
          </cell>
        </row>
        <row r="2465">
          <cell r="A2465">
            <v>2009</v>
          </cell>
          <cell r="O2465">
            <v>1068.82</v>
          </cell>
          <cell r="AC2465" t="str">
            <v>Общестроительные работы (лестницы)</v>
          </cell>
        </row>
        <row r="2466">
          <cell r="A2466">
            <v>2009</v>
          </cell>
        </row>
        <row r="2467">
          <cell r="A2467">
            <v>2009</v>
          </cell>
          <cell r="O2467">
            <v>9121.48</v>
          </cell>
          <cell r="AC2467" t="str">
            <v>Общестроительные работы (входные группы)</v>
          </cell>
        </row>
        <row r="2468">
          <cell r="A2468">
            <v>2009</v>
          </cell>
          <cell r="O2468">
            <v>11188.01</v>
          </cell>
          <cell r="AC2468" t="str">
            <v>Общестроительные работы (входные группы)</v>
          </cell>
        </row>
        <row r="2469">
          <cell r="A2469">
            <v>2009</v>
          </cell>
          <cell r="O2469">
            <v>16139.67</v>
          </cell>
          <cell r="AC2469" t="str">
            <v>Общестроительные работы (входные группы)</v>
          </cell>
        </row>
        <row r="2470">
          <cell r="A2470">
            <v>2009</v>
          </cell>
          <cell r="O2470">
            <v>12734.76</v>
          </cell>
          <cell r="AC2470" t="str">
            <v>Общестроительные работы (входные группы)</v>
          </cell>
        </row>
        <row r="2471">
          <cell r="A2471">
            <v>2009</v>
          </cell>
          <cell r="O2471">
            <v>3086.97</v>
          </cell>
          <cell r="AC2471" t="str">
            <v>Общестроительные работы (входные группы)</v>
          </cell>
        </row>
        <row r="2472">
          <cell r="A2472">
            <v>2009</v>
          </cell>
          <cell r="O2472">
            <v>27381.13</v>
          </cell>
          <cell r="AC2472" t="str">
            <v>Общестроительные работы (входные группы)</v>
          </cell>
        </row>
        <row r="2473">
          <cell r="A2473">
            <v>2009</v>
          </cell>
          <cell r="O2473">
            <v>3183.38</v>
          </cell>
          <cell r="AC2473" t="str">
            <v>Общестроительные работы (входные группы)</v>
          </cell>
        </row>
        <row r="2474">
          <cell r="A2474">
            <v>2009</v>
          </cell>
          <cell r="O2474">
            <v>8515.6299999999992</v>
          </cell>
          <cell r="AC2474" t="str">
            <v>Общестроительные работы (входные группы)</v>
          </cell>
        </row>
        <row r="2475">
          <cell r="A2475">
            <v>2009</v>
          </cell>
          <cell r="O2475">
            <v>3437.78</v>
          </cell>
          <cell r="AC2475" t="str">
            <v>Общестроительные работы (входные группы)</v>
          </cell>
        </row>
        <row r="2476">
          <cell r="A2476">
            <v>2009</v>
          </cell>
          <cell r="O2476">
            <v>2426.0500000000002</v>
          </cell>
          <cell r="AC2476" t="str">
            <v>Общестроительные работы (входные группы)</v>
          </cell>
        </row>
        <row r="2477">
          <cell r="A2477">
            <v>2009</v>
          </cell>
          <cell r="O2477">
            <v>4968.26</v>
          </cell>
          <cell r="AC2477" t="str">
            <v>Общестроительные работы (входные группы)</v>
          </cell>
        </row>
        <row r="2478">
          <cell r="A2478">
            <v>2009</v>
          </cell>
          <cell r="O2478">
            <v>12479.38</v>
          </cell>
          <cell r="AC2478" t="str">
            <v>Общестроительные работы (входные группы)</v>
          </cell>
        </row>
        <row r="2479">
          <cell r="A2479">
            <v>2009</v>
          </cell>
          <cell r="O2479">
            <v>34037.730000000003</v>
          </cell>
          <cell r="AC2479" t="str">
            <v>Общестроительные работы (входные группы)</v>
          </cell>
        </row>
        <row r="2480">
          <cell r="A2480">
            <v>2009</v>
          </cell>
          <cell r="O2480">
            <v>21008.69</v>
          </cell>
          <cell r="AC2480" t="str">
            <v>Общестроительные работы (входные группы)</v>
          </cell>
        </row>
        <row r="2481">
          <cell r="A2481">
            <v>2009</v>
          </cell>
          <cell r="O2481">
            <v>6144.09</v>
          </cell>
          <cell r="AC2481" t="str">
            <v>Общестроительные работы (входные группы)</v>
          </cell>
        </row>
        <row r="2482">
          <cell r="A2482">
            <v>2009</v>
          </cell>
          <cell r="O2482">
            <v>5156.53</v>
          </cell>
          <cell r="AC2482" t="str">
            <v>Общестроительные работы (входные группы)</v>
          </cell>
        </row>
        <row r="2483">
          <cell r="A2483">
            <v>2009</v>
          </cell>
          <cell r="O2483">
            <v>2890.01</v>
          </cell>
          <cell r="AC2483" t="str">
            <v>Общестроительные работы (входные группы)</v>
          </cell>
        </row>
        <row r="2484">
          <cell r="A2484">
            <v>2009</v>
          </cell>
          <cell r="O2484">
            <v>5436.06</v>
          </cell>
          <cell r="AC2484" t="str">
            <v>Общестроительные работы (входные группы)</v>
          </cell>
        </row>
        <row r="2485">
          <cell r="A2485">
            <v>2009</v>
          </cell>
          <cell r="O2485">
            <v>740.45</v>
          </cell>
          <cell r="AC2485" t="str">
            <v>Общестроительные работы (входные группы)</v>
          </cell>
        </row>
        <row r="2486">
          <cell r="A2486">
            <v>2009</v>
          </cell>
        </row>
        <row r="2487">
          <cell r="A2487">
            <v>2009</v>
          </cell>
          <cell r="O2487">
            <v>78971.92</v>
          </cell>
          <cell r="AC2487" t="str">
            <v>Водопровод и канализация (хоз-фекальная)</v>
          </cell>
        </row>
        <row r="2488">
          <cell r="A2488">
            <v>2009</v>
          </cell>
          <cell r="O2488">
            <v>31110.89</v>
          </cell>
          <cell r="AC2488" t="str">
            <v>Водопровод и канализация (хоз-фекальная)</v>
          </cell>
        </row>
        <row r="2489">
          <cell r="A2489">
            <v>2009</v>
          </cell>
          <cell r="O2489">
            <v>1936.37</v>
          </cell>
          <cell r="AC2489" t="str">
            <v>Водопровод и канализация (хоз-фекальная)</v>
          </cell>
        </row>
        <row r="2490">
          <cell r="A2490">
            <v>2009</v>
          </cell>
          <cell r="O2490">
            <v>1867.21</v>
          </cell>
          <cell r="AC2490" t="str">
            <v>Водопровод и канализация (хоз-фекальная)</v>
          </cell>
        </row>
        <row r="2491">
          <cell r="A2491">
            <v>2009</v>
          </cell>
          <cell r="O2491">
            <v>8953.08</v>
          </cell>
          <cell r="AC2491" t="str">
            <v>Водопровод и канализация (хоз-фекальная)</v>
          </cell>
        </row>
        <row r="2492">
          <cell r="A2492">
            <v>2009</v>
          </cell>
          <cell r="O2492">
            <v>382.02</v>
          </cell>
          <cell r="AC2492" t="str">
            <v>Водопровод и канализация (хоз-фекальная)</v>
          </cell>
        </row>
        <row r="2493">
          <cell r="A2493">
            <v>2009</v>
          </cell>
          <cell r="O2493">
            <v>67.36</v>
          </cell>
          <cell r="AC2493" t="str">
            <v>Водопровод и канализация (хоз-фекальная)</v>
          </cell>
        </row>
        <row r="2494">
          <cell r="A2494">
            <v>2009</v>
          </cell>
          <cell r="O2494">
            <v>28238.45</v>
          </cell>
          <cell r="AC2494" t="str">
            <v>Водопровод и канализация (хоз-фекальная)</v>
          </cell>
        </row>
        <row r="2495">
          <cell r="A2495">
            <v>2009</v>
          </cell>
          <cell r="O2495">
            <v>2247.4699999999998</v>
          </cell>
          <cell r="AC2495" t="str">
            <v>Водопровод и канализация (хоз-фекальная)</v>
          </cell>
        </row>
        <row r="2496">
          <cell r="A2496">
            <v>2009</v>
          </cell>
          <cell r="O2496">
            <v>2109.16</v>
          </cell>
          <cell r="AC2496" t="str">
            <v>Водопровод и канализация (хоз-фекальная)</v>
          </cell>
        </row>
        <row r="2497">
          <cell r="A2497">
            <v>2009</v>
          </cell>
          <cell r="O2497">
            <v>41808.800000000003</v>
          </cell>
          <cell r="AC2497" t="str">
            <v>Водопровод и канализация (хоз-фекальная)</v>
          </cell>
        </row>
        <row r="2498">
          <cell r="A2498">
            <v>2009</v>
          </cell>
          <cell r="O2498">
            <v>19145.169999999998</v>
          </cell>
          <cell r="AC2498" t="str">
            <v>Водопровод и канализация (хоз-фекальная)</v>
          </cell>
        </row>
        <row r="2499">
          <cell r="A2499">
            <v>2009</v>
          </cell>
          <cell r="O2499">
            <v>1106.5</v>
          </cell>
          <cell r="AC2499" t="str">
            <v>Водопровод и канализация (хоз-фекальная)</v>
          </cell>
        </row>
        <row r="2500">
          <cell r="A2500">
            <v>2009</v>
          </cell>
          <cell r="O2500">
            <v>1244.81</v>
          </cell>
          <cell r="AC2500" t="str">
            <v>Водопровод и канализация (хоз-фекальная)</v>
          </cell>
        </row>
        <row r="2501">
          <cell r="A2501">
            <v>2009</v>
          </cell>
          <cell r="O2501">
            <v>4820.9399999999996</v>
          </cell>
          <cell r="AC2501" t="str">
            <v>Водопровод и канализация (хоз-фекальная)</v>
          </cell>
        </row>
        <row r="2502">
          <cell r="A2502">
            <v>2009</v>
          </cell>
          <cell r="O2502">
            <v>205.7</v>
          </cell>
          <cell r="AC2502" t="str">
            <v>Водопровод и канализация (хоз-фекальная)</v>
          </cell>
        </row>
        <row r="2503">
          <cell r="A2503">
            <v>2009</v>
          </cell>
          <cell r="O2503">
            <v>36.270000000000003</v>
          </cell>
          <cell r="AC2503" t="str">
            <v>Водопровод и канализация (хоз-фекальная)</v>
          </cell>
        </row>
        <row r="2504">
          <cell r="A2504">
            <v>2009</v>
          </cell>
          <cell r="O2504">
            <v>8471.33</v>
          </cell>
          <cell r="AC2504" t="str">
            <v>Водопровод и канализация (хоз-фекальная)</v>
          </cell>
        </row>
        <row r="2505">
          <cell r="A2505">
            <v>2009</v>
          </cell>
          <cell r="O2505">
            <v>561.87</v>
          </cell>
          <cell r="AC2505" t="str">
            <v>Водопровод и канализация (хоз-фекальная)</v>
          </cell>
        </row>
        <row r="2506">
          <cell r="A2506">
            <v>2009</v>
          </cell>
          <cell r="O2506">
            <v>738.2</v>
          </cell>
          <cell r="AC2506" t="str">
            <v>Водопровод и канализация (хоз-фекальная)</v>
          </cell>
        </row>
        <row r="2507">
          <cell r="A2507">
            <v>2009</v>
          </cell>
        </row>
        <row r="2508">
          <cell r="A2508">
            <v>2009</v>
          </cell>
          <cell r="O2508">
            <v>73432.06</v>
          </cell>
          <cell r="AC2508" t="str">
            <v>Отопление и вентиляция (система отопления)</v>
          </cell>
        </row>
        <row r="2509">
          <cell r="A2509">
            <v>2009</v>
          </cell>
          <cell r="O2509">
            <v>49043.57</v>
          </cell>
          <cell r="AC2509" t="str">
            <v>Отопление и вентиляция (система отопления)</v>
          </cell>
        </row>
        <row r="2510">
          <cell r="A2510">
            <v>2009</v>
          </cell>
          <cell r="O2510">
            <v>10915.94</v>
          </cell>
          <cell r="AC2510" t="str">
            <v>Отопление и вентиляция (система отопления)</v>
          </cell>
        </row>
        <row r="2511">
          <cell r="A2511">
            <v>2009</v>
          </cell>
          <cell r="O2511">
            <v>5746.21</v>
          </cell>
          <cell r="AC2511" t="str">
            <v>Отопление и вентиляция (система отопления)</v>
          </cell>
        </row>
        <row r="2512">
          <cell r="A2512">
            <v>2009</v>
          </cell>
          <cell r="O2512">
            <v>9702.6200000000008</v>
          </cell>
          <cell r="AC2512" t="str">
            <v>Отопление и вентиляция (система отопления)</v>
          </cell>
        </row>
        <row r="2513">
          <cell r="A2513">
            <v>2009</v>
          </cell>
          <cell r="O2513">
            <v>18243.37</v>
          </cell>
          <cell r="AC2513" t="str">
            <v>Отопление и вентиляция (система отопления)</v>
          </cell>
        </row>
        <row r="2514">
          <cell r="A2514">
            <v>2009</v>
          </cell>
          <cell r="O2514">
            <v>9789.67</v>
          </cell>
          <cell r="AC2514" t="str">
            <v>Отопление и вентиляция (система отопления)</v>
          </cell>
        </row>
        <row r="2515">
          <cell r="A2515">
            <v>2009</v>
          </cell>
          <cell r="O2515">
            <v>815.59</v>
          </cell>
          <cell r="AC2515" t="str">
            <v>Отопление и вентиляция (система отопления)</v>
          </cell>
        </row>
        <row r="2516">
          <cell r="A2516">
            <v>2009</v>
          </cell>
          <cell r="O2516">
            <v>8232.4599999999991</v>
          </cell>
          <cell r="AC2516" t="str">
            <v>Отопление и вентиляция (система отопления)</v>
          </cell>
        </row>
        <row r="2517">
          <cell r="A2517">
            <v>2009</v>
          </cell>
          <cell r="O2517">
            <v>780.9</v>
          </cell>
          <cell r="AC2517" t="str">
            <v>Отопление и вентиляция (система отопления)</v>
          </cell>
        </row>
        <row r="2518">
          <cell r="A2518">
            <v>2009</v>
          </cell>
          <cell r="O2518">
            <v>5611.7</v>
          </cell>
          <cell r="AC2518" t="str">
            <v>Отопление и вентиляция (система отопления)</v>
          </cell>
        </row>
        <row r="2519">
          <cell r="A2519">
            <v>2009</v>
          </cell>
          <cell r="O2519">
            <v>526.80999999999995</v>
          </cell>
          <cell r="AC2519" t="str">
            <v>Отопление и вентиляция (система отопления)</v>
          </cell>
        </row>
        <row r="2520">
          <cell r="A2520">
            <v>2009</v>
          </cell>
        </row>
        <row r="2521">
          <cell r="A2521">
            <v>2009</v>
          </cell>
          <cell r="O2521">
            <v>601.22</v>
          </cell>
          <cell r="AC2521" t="str">
            <v>Силовое электрооборудование и освещение</v>
          </cell>
        </row>
        <row r="2522">
          <cell r="A2522">
            <v>2009</v>
          </cell>
          <cell r="O2522">
            <v>11863.82</v>
          </cell>
          <cell r="AC2522" t="str">
            <v>Силовое электрооборудование и освещение</v>
          </cell>
        </row>
        <row r="2523">
          <cell r="A2523">
            <v>2009</v>
          </cell>
          <cell r="O2523">
            <v>29026</v>
          </cell>
          <cell r="AC2523" t="str">
            <v>Силовое электрооборудование и освещение</v>
          </cell>
        </row>
        <row r="2524">
          <cell r="A2524">
            <v>2009</v>
          </cell>
          <cell r="O2524">
            <v>12674.15</v>
          </cell>
          <cell r="AC2524" t="str">
            <v>Силовое электрооборудование и освещение</v>
          </cell>
        </row>
        <row r="2525">
          <cell r="A2525">
            <v>2009</v>
          </cell>
          <cell r="O2525">
            <v>8045.93</v>
          </cell>
          <cell r="AC2525" t="str">
            <v>Силовое электрооборудование и освещение</v>
          </cell>
        </row>
        <row r="2526">
          <cell r="A2526">
            <v>2009</v>
          </cell>
          <cell r="O2526">
            <v>147640.9</v>
          </cell>
          <cell r="AC2526" t="str">
            <v>Силовое электрооборудование и освещение</v>
          </cell>
        </row>
        <row r="2527">
          <cell r="A2527">
            <v>2009</v>
          </cell>
          <cell r="O2527">
            <v>14749.2</v>
          </cell>
          <cell r="AC2527" t="str">
            <v>Силовое электрооборудование и освещение</v>
          </cell>
        </row>
        <row r="2528">
          <cell r="A2528">
            <v>2009</v>
          </cell>
          <cell r="O2528">
            <v>23347.8</v>
          </cell>
          <cell r="AC2528" t="str">
            <v>Силовое электрооборудование и освещение</v>
          </cell>
        </row>
        <row r="2529">
          <cell r="A2529">
            <v>2009</v>
          </cell>
          <cell r="O2529">
            <v>8274.24</v>
          </cell>
          <cell r="AC2529" t="str">
            <v>Силовое электрооборудование и освещение</v>
          </cell>
        </row>
        <row r="2530">
          <cell r="A2530">
            <v>2009</v>
          </cell>
          <cell r="O2530">
            <v>204704.72</v>
          </cell>
          <cell r="AC2530" t="str">
            <v>Силовое электрооборудование и освещение</v>
          </cell>
        </row>
        <row r="2531">
          <cell r="A2531">
            <v>2009</v>
          </cell>
          <cell r="O2531">
            <v>24391.87</v>
          </cell>
          <cell r="AC2531" t="str">
            <v>Силовое электрооборудование и освещение</v>
          </cell>
        </row>
        <row r="2532">
          <cell r="A2532">
            <v>2009</v>
          </cell>
          <cell r="O2532">
            <v>95393.66</v>
          </cell>
          <cell r="AC2532" t="str">
            <v>Силовое электрооборудование и освещение</v>
          </cell>
        </row>
        <row r="2533">
          <cell r="A2533">
            <v>2009</v>
          </cell>
          <cell r="O2533">
            <v>106016.25</v>
          </cell>
          <cell r="AC2533" t="str">
            <v>Силовое электрооборудование и освещение</v>
          </cell>
        </row>
        <row r="2534">
          <cell r="A2534">
            <v>2009</v>
          </cell>
          <cell r="O2534">
            <v>8376.24</v>
          </cell>
          <cell r="AC2534" t="str">
            <v>Силовое электрооборудование и освещение</v>
          </cell>
        </row>
        <row r="2535">
          <cell r="A2535">
            <v>2009</v>
          </cell>
          <cell r="O2535">
            <v>4188.12</v>
          </cell>
          <cell r="AC2535" t="str">
            <v>Силовое электрооборудование и освещение</v>
          </cell>
        </row>
        <row r="2536">
          <cell r="A2536">
            <v>2009</v>
          </cell>
          <cell r="O2536">
            <v>531.29</v>
          </cell>
          <cell r="AC2536" t="str">
            <v>Силовое электрооборудование и освещение</v>
          </cell>
        </row>
        <row r="2537">
          <cell r="A2537">
            <v>2009</v>
          </cell>
          <cell r="O2537">
            <v>5683.64</v>
          </cell>
          <cell r="AC2537" t="str">
            <v>Силовое электрооборудование и освещение</v>
          </cell>
        </row>
        <row r="2538">
          <cell r="A2538">
            <v>2009</v>
          </cell>
          <cell r="O2538">
            <v>191.76</v>
          </cell>
          <cell r="AC2538" t="str">
            <v>Силовое электрооборудование и освещение</v>
          </cell>
        </row>
        <row r="2539">
          <cell r="A2539">
            <v>2009</v>
          </cell>
          <cell r="O2539">
            <v>191.76</v>
          </cell>
          <cell r="AC2539" t="str">
            <v>Силовое электрооборудование и освещение</v>
          </cell>
        </row>
        <row r="2540">
          <cell r="A2540">
            <v>2009</v>
          </cell>
          <cell r="O2540">
            <v>424131.85</v>
          </cell>
          <cell r="AC2540" t="str">
            <v>Силовое электрооборудование и освещение</v>
          </cell>
        </row>
        <row r="2541">
          <cell r="A2541">
            <v>2009</v>
          </cell>
          <cell r="O2541">
            <v>5283.6</v>
          </cell>
          <cell r="AC2541" t="str">
            <v>Силовое электрооборудование и освещение</v>
          </cell>
        </row>
        <row r="2542">
          <cell r="A2542">
            <v>2009</v>
          </cell>
          <cell r="O2542">
            <v>5273.4</v>
          </cell>
          <cell r="AC2542" t="str">
            <v>Силовое электрооборудование и освещение</v>
          </cell>
        </row>
        <row r="2543">
          <cell r="A2543">
            <v>2009</v>
          </cell>
        </row>
        <row r="2544">
          <cell r="A2544">
            <v>2009</v>
          </cell>
          <cell r="O2544">
            <v>1575.82</v>
          </cell>
          <cell r="AC2544" t="str">
            <v>Общестроительные работы (фундаменты)</v>
          </cell>
        </row>
        <row r="2545">
          <cell r="A2545">
            <v>2009</v>
          </cell>
          <cell r="O2545">
            <v>6029.71</v>
          </cell>
          <cell r="AC2545" t="str">
            <v>Общестроительные работы (фундаменты)</v>
          </cell>
        </row>
        <row r="2546">
          <cell r="A2546">
            <v>2009</v>
          </cell>
          <cell r="O2546">
            <v>1010.96</v>
          </cell>
          <cell r="AC2546" t="str">
            <v>Общестроительные работы (фундаменты)</v>
          </cell>
        </row>
        <row r="2547">
          <cell r="A2547">
            <v>2009</v>
          </cell>
          <cell r="O2547">
            <v>3544.27</v>
          </cell>
          <cell r="AC2547" t="str">
            <v>Общестроительные работы (фундаменты)</v>
          </cell>
        </row>
        <row r="2548">
          <cell r="A2548">
            <v>2009</v>
          </cell>
        </row>
        <row r="2549">
          <cell r="A2549">
            <v>2009</v>
          </cell>
          <cell r="O2549">
            <v>227341.42</v>
          </cell>
          <cell r="AC2549" t="str">
            <v>Общестроительные работы (внешняя отделка-фасады)</v>
          </cell>
        </row>
        <row r="2550">
          <cell r="A2550">
            <v>2009</v>
          </cell>
          <cell r="O2550">
            <v>1793897.28</v>
          </cell>
          <cell r="AC2550" t="str">
            <v>Общестроительные работы (внешняя отделка-фасады)</v>
          </cell>
        </row>
        <row r="2551">
          <cell r="A2551">
            <v>2009</v>
          </cell>
          <cell r="O2551">
            <v>-141949.01</v>
          </cell>
          <cell r="AC2551" t="str">
            <v>Общестроительные работы (внешняя отделка-фасады)</v>
          </cell>
        </row>
        <row r="2552">
          <cell r="A2552">
            <v>2009</v>
          </cell>
          <cell r="O2552">
            <v>285812.99</v>
          </cell>
          <cell r="AC2552" t="str">
            <v>Общестроительные работы (внешняя отделка-фасады)</v>
          </cell>
        </row>
        <row r="2553">
          <cell r="A2553">
            <v>2009</v>
          </cell>
          <cell r="O2553">
            <v>2254907.64</v>
          </cell>
          <cell r="AC2553" t="str">
            <v>Общестроительные работы (внешняя отделка-фасады)</v>
          </cell>
        </row>
        <row r="2554">
          <cell r="A2554">
            <v>2009</v>
          </cell>
          <cell r="O2554">
            <v>-178428.22</v>
          </cell>
          <cell r="AC2554" t="str">
            <v>Общестроительные работы (внешняя отделка-фасады)</v>
          </cell>
        </row>
        <row r="2555">
          <cell r="A2555">
            <v>2009</v>
          </cell>
        </row>
        <row r="2556">
          <cell r="A2556">
            <v>2009</v>
          </cell>
          <cell r="O2556">
            <v>116355.91</v>
          </cell>
          <cell r="AC2556" t="str">
            <v>Общестроительные работы (стены и колонны)</v>
          </cell>
        </row>
        <row r="2557">
          <cell r="A2557">
            <v>2009</v>
          </cell>
          <cell r="O2557">
            <v>514.51</v>
          </cell>
          <cell r="AC2557" t="str">
            <v>Общестроительные работы (стены и колонны)</v>
          </cell>
        </row>
        <row r="2558">
          <cell r="A2558">
            <v>2009</v>
          </cell>
          <cell r="O2558">
            <v>24697.01</v>
          </cell>
          <cell r="AC2558" t="str">
            <v>Общестроительные работы (стены и колонны)</v>
          </cell>
        </row>
        <row r="2559">
          <cell r="A2559">
            <v>2009</v>
          </cell>
          <cell r="O2559">
            <v>3601.63</v>
          </cell>
          <cell r="AC2559" t="str">
            <v>Общестроительные работы (стены и колонны)</v>
          </cell>
        </row>
        <row r="2560">
          <cell r="A2560">
            <v>2009</v>
          </cell>
          <cell r="O2560">
            <v>576.49</v>
          </cell>
          <cell r="AC2560" t="str">
            <v>Общестроительные работы (стены и колонны)</v>
          </cell>
        </row>
        <row r="2561">
          <cell r="A2561">
            <v>2009</v>
          </cell>
          <cell r="O2561">
            <v>42188.74</v>
          </cell>
          <cell r="AC2561" t="str">
            <v>Общестроительные работы (стены и колонны)</v>
          </cell>
        </row>
        <row r="2562">
          <cell r="A2562">
            <v>2009</v>
          </cell>
          <cell r="O2562">
            <v>783.78</v>
          </cell>
          <cell r="AC2562" t="str">
            <v>Общестроительные работы (стены и колонны)</v>
          </cell>
        </row>
        <row r="2563">
          <cell r="A2563">
            <v>2009</v>
          </cell>
          <cell r="O2563">
            <v>42188.74</v>
          </cell>
          <cell r="AC2563" t="str">
            <v>Общестроительные работы (стены и колонны)</v>
          </cell>
        </row>
        <row r="2564">
          <cell r="A2564">
            <v>2009</v>
          </cell>
          <cell r="O2564">
            <v>14178.86</v>
          </cell>
          <cell r="AC2564" t="str">
            <v>Общестроительные работы (стены и колонны)</v>
          </cell>
        </row>
        <row r="2565">
          <cell r="A2565">
            <v>2009</v>
          </cell>
          <cell r="O2565">
            <v>3852.88</v>
          </cell>
          <cell r="AC2565" t="str">
            <v>Общестроительные работы (стены и колонны)</v>
          </cell>
        </row>
        <row r="2566">
          <cell r="A2566">
            <v>2009</v>
          </cell>
          <cell r="O2566">
            <v>3565.54</v>
          </cell>
          <cell r="AC2566" t="str">
            <v>Общестроительные работы (стены и колонны)</v>
          </cell>
        </row>
        <row r="2567">
          <cell r="A2567">
            <v>2009</v>
          </cell>
          <cell r="O2567">
            <v>47039.12</v>
          </cell>
          <cell r="AC2567" t="str">
            <v>Общестроительные работы (стены и колонны)</v>
          </cell>
        </row>
        <row r="2568">
          <cell r="A2568">
            <v>2009</v>
          </cell>
        </row>
        <row r="2569">
          <cell r="A2569">
            <v>2009</v>
          </cell>
          <cell r="O2569">
            <v>245765.13</v>
          </cell>
          <cell r="AC2569" t="str">
            <v>Общестроительные работы (внутренняя отделка)</v>
          </cell>
        </row>
        <row r="2570">
          <cell r="A2570">
            <v>2009</v>
          </cell>
        </row>
        <row r="2571">
          <cell r="A2571">
            <v>2009</v>
          </cell>
          <cell r="O2571">
            <v>12682.88</v>
          </cell>
          <cell r="AC2571" t="str">
            <v>Общестроительные работы (автомобильная мойка)</v>
          </cell>
        </row>
        <row r="2572">
          <cell r="A2572">
            <v>2009</v>
          </cell>
          <cell r="O2572">
            <v>9511.4599999999991</v>
          </cell>
          <cell r="AC2572" t="str">
            <v>Общестроительные работы (автомобильная мойка)</v>
          </cell>
        </row>
        <row r="2573">
          <cell r="A2573">
            <v>2009</v>
          </cell>
          <cell r="O2573">
            <v>38185.839999999997</v>
          </cell>
          <cell r="AC2573" t="str">
            <v>Общестроительные работы (автомобильная мойка)</v>
          </cell>
        </row>
        <row r="2574">
          <cell r="A2574">
            <v>2009</v>
          </cell>
          <cell r="O2574">
            <v>4067.37</v>
          </cell>
          <cell r="AC2574" t="str">
            <v>Общестроительные работы (автомобильная мойка)</v>
          </cell>
        </row>
        <row r="2575">
          <cell r="A2575">
            <v>2009</v>
          </cell>
        </row>
        <row r="2576">
          <cell r="A2576">
            <v>2009</v>
          </cell>
          <cell r="O2576">
            <v>64169.77</v>
          </cell>
          <cell r="AC2576" t="str">
            <v>Общестроительные работы (двери и ворота)</v>
          </cell>
        </row>
        <row r="2577">
          <cell r="A2577">
            <v>2009</v>
          </cell>
          <cell r="O2577">
            <v>5002.62</v>
          </cell>
          <cell r="AC2577" t="str">
            <v>Общестроительные работы (двери и ворота)</v>
          </cell>
        </row>
        <row r="2578">
          <cell r="A2578">
            <v>2009</v>
          </cell>
          <cell r="O2578">
            <v>4503.12</v>
          </cell>
          <cell r="AC2578" t="str">
            <v>Общестроительные работы (двери и ворота)</v>
          </cell>
        </row>
        <row r="2579">
          <cell r="A2579">
            <v>2009</v>
          </cell>
          <cell r="O2579">
            <v>1209.01</v>
          </cell>
          <cell r="AC2579" t="str">
            <v>Общестроительные работы (двери и ворота)</v>
          </cell>
        </row>
        <row r="2580">
          <cell r="A2580">
            <v>2009</v>
          </cell>
          <cell r="O2580">
            <v>9508.4699999999993</v>
          </cell>
          <cell r="AC2580" t="str">
            <v>Общестроительные работы (двери и ворота)</v>
          </cell>
        </row>
        <row r="2581">
          <cell r="A2581">
            <v>2009</v>
          </cell>
          <cell r="O2581">
            <v>3680.36</v>
          </cell>
          <cell r="AC2581" t="str">
            <v>Общестроительные работы (двери и ворота)</v>
          </cell>
        </row>
        <row r="2582">
          <cell r="A2582">
            <v>2009</v>
          </cell>
          <cell r="O2582">
            <v>44949.120000000003</v>
          </cell>
          <cell r="AC2582" t="str">
            <v>Общестроительные работы (двери и ворота)</v>
          </cell>
        </row>
        <row r="2583">
          <cell r="A2583">
            <v>2009</v>
          </cell>
        </row>
        <row r="2584">
          <cell r="A2584">
            <v>2009</v>
          </cell>
          <cell r="O2584">
            <v>2108.9699999999998</v>
          </cell>
          <cell r="AC2584" t="str">
            <v>Общестроительные работы (фундаменты)</v>
          </cell>
        </row>
        <row r="2585">
          <cell r="A2585">
            <v>2009</v>
          </cell>
          <cell r="O2585">
            <v>7851.88</v>
          </cell>
          <cell r="AC2585" t="str">
            <v>Общестроительные работы (фундаменты)</v>
          </cell>
        </row>
        <row r="2586">
          <cell r="A2586">
            <v>2009</v>
          </cell>
          <cell r="O2586">
            <v>1316.5</v>
          </cell>
          <cell r="AC2586" t="str">
            <v>Общестроительные работы (фундаменты)</v>
          </cell>
        </row>
        <row r="2587">
          <cell r="A2587">
            <v>2009</v>
          </cell>
          <cell r="O2587">
            <v>4741.8100000000004</v>
          </cell>
          <cell r="AC2587" t="str">
            <v>Общестроительные работы (фундаменты)</v>
          </cell>
        </row>
        <row r="2588">
          <cell r="A2588">
            <v>2009</v>
          </cell>
        </row>
        <row r="2589">
          <cell r="A2589">
            <v>2009</v>
          </cell>
          <cell r="O2589">
            <v>13604.75</v>
          </cell>
          <cell r="AC2589" t="str">
            <v>Общестроительные работы (перекрытия)</v>
          </cell>
        </row>
        <row r="2590">
          <cell r="A2590">
            <v>2009</v>
          </cell>
          <cell r="O2590">
            <v>5159.12</v>
          </cell>
          <cell r="AC2590" t="str">
            <v>Общестроительные работы (перекрытия)</v>
          </cell>
        </row>
        <row r="2591">
          <cell r="A2591">
            <v>2009</v>
          </cell>
          <cell r="O2591">
            <v>3725.39</v>
          </cell>
          <cell r="AC2591" t="str">
            <v>Общестроительные работы (перекрытия)</v>
          </cell>
        </row>
        <row r="2592">
          <cell r="A2592">
            <v>2009</v>
          </cell>
          <cell r="O2592">
            <v>7880.38</v>
          </cell>
          <cell r="AC2592" t="str">
            <v>Общестроительные работы (перекрытия)</v>
          </cell>
        </row>
        <row r="2593">
          <cell r="A2593">
            <v>2009</v>
          </cell>
          <cell r="O2593">
            <v>11951.22</v>
          </cell>
          <cell r="AC2593" t="str">
            <v>Общестроительные работы (перекрытия)</v>
          </cell>
        </row>
        <row r="2594">
          <cell r="A2594">
            <v>2009</v>
          </cell>
          <cell r="O2594">
            <v>12921.83</v>
          </cell>
          <cell r="AC2594" t="str">
            <v>Общестроительные работы (перекрытия)</v>
          </cell>
        </row>
        <row r="2595">
          <cell r="A2595">
            <v>2009</v>
          </cell>
          <cell r="O2595">
            <v>247174.55</v>
          </cell>
          <cell r="AC2595" t="str">
            <v>Общестроительные работы (перекрытия)</v>
          </cell>
        </row>
        <row r="2596">
          <cell r="A2596">
            <v>2009</v>
          </cell>
          <cell r="O2596">
            <v>146414.63</v>
          </cell>
          <cell r="AC2596" t="str">
            <v>Общестроительные работы (перекрытия)</v>
          </cell>
        </row>
        <row r="2597">
          <cell r="A2597">
            <v>2009</v>
          </cell>
          <cell r="O2597">
            <v>391488.74</v>
          </cell>
          <cell r="AC2597" t="str">
            <v>Общестроительные работы (перекрытия)</v>
          </cell>
        </row>
        <row r="2598">
          <cell r="A2598">
            <v>2009</v>
          </cell>
          <cell r="O2598">
            <v>17005.830000000002</v>
          </cell>
          <cell r="AC2598" t="str">
            <v>Общестроительные работы (перекрытия)</v>
          </cell>
        </row>
        <row r="2599">
          <cell r="A2599">
            <v>2009</v>
          </cell>
          <cell r="O2599">
            <v>6448.9</v>
          </cell>
          <cell r="AC2599" t="str">
            <v>Общестроительные работы (перекрытия)</v>
          </cell>
        </row>
        <row r="2600">
          <cell r="A2600">
            <v>2009</v>
          </cell>
          <cell r="O2600">
            <v>3725.39</v>
          </cell>
          <cell r="AC2600" t="str">
            <v>Общестроительные работы (перекрытия)</v>
          </cell>
        </row>
        <row r="2601">
          <cell r="A2601">
            <v>2009</v>
          </cell>
          <cell r="O2601">
            <v>9850.23</v>
          </cell>
          <cell r="AC2601" t="str">
            <v>Общестроительные работы (перекрытия)</v>
          </cell>
        </row>
        <row r="2602">
          <cell r="A2602">
            <v>2009</v>
          </cell>
          <cell r="O2602">
            <v>5975.61</v>
          </cell>
          <cell r="AC2602" t="str">
            <v>Общестроительные работы (перекрытия)</v>
          </cell>
        </row>
        <row r="2603">
          <cell r="A2603">
            <v>2009</v>
          </cell>
          <cell r="O2603">
            <v>8963.42</v>
          </cell>
          <cell r="AC2603" t="str">
            <v>Общестроительные работы (перекрытия)</v>
          </cell>
        </row>
        <row r="2604">
          <cell r="A2604">
            <v>2009</v>
          </cell>
          <cell r="O2604">
            <v>16613.78</v>
          </cell>
          <cell r="AC2604" t="str">
            <v>Общестроительные работы (перекрытия)</v>
          </cell>
        </row>
        <row r="2605">
          <cell r="A2605">
            <v>2009</v>
          </cell>
          <cell r="O2605">
            <v>608539.35</v>
          </cell>
          <cell r="AC2605" t="str">
            <v>Общестроительные работы (лестницы)</v>
          </cell>
        </row>
        <row r="2606">
          <cell r="A2606">
            <v>2009</v>
          </cell>
          <cell r="O2606">
            <v>385575.91</v>
          </cell>
          <cell r="AC2606" t="str">
            <v>Общестроительные работы (лестницы)</v>
          </cell>
        </row>
        <row r="2607">
          <cell r="A2607">
            <v>2009</v>
          </cell>
          <cell r="O2607">
            <v>714157.6</v>
          </cell>
          <cell r="AC2607" t="str">
            <v>Общестроительные работы (лестницы)</v>
          </cell>
        </row>
        <row r="2608">
          <cell r="A2608">
            <v>2009</v>
          </cell>
          <cell r="O2608">
            <v>137415.6</v>
          </cell>
          <cell r="AC2608" t="str">
            <v>Общестроительные работы (лестницы)</v>
          </cell>
        </row>
        <row r="2609">
          <cell r="A2609">
            <v>2009</v>
          </cell>
        </row>
        <row r="2610">
          <cell r="A2610">
            <v>2009</v>
          </cell>
          <cell r="O2610">
            <v>11111.71</v>
          </cell>
          <cell r="AC2610" t="str">
            <v>Устройство шпунтового ограждения котлована</v>
          </cell>
        </row>
        <row r="2611">
          <cell r="A2611">
            <v>2009</v>
          </cell>
          <cell r="O2611">
            <v>493674.37</v>
          </cell>
          <cell r="AC2611" t="str">
            <v>Устройство шпунтового ограждения котлована</v>
          </cell>
        </row>
        <row r="2612">
          <cell r="A2612">
            <v>2009</v>
          </cell>
          <cell r="O2612">
            <v>28529.71</v>
          </cell>
          <cell r="AC2612" t="str">
            <v>Устройство шпунтового ограждения котлована</v>
          </cell>
        </row>
        <row r="2613">
          <cell r="A2613">
            <v>2009</v>
          </cell>
          <cell r="O2613">
            <v>305.76</v>
          </cell>
          <cell r="AC2613" t="str">
            <v>Устройство шпунтового ограждения котлована</v>
          </cell>
        </row>
        <row r="2614">
          <cell r="A2614">
            <v>2009</v>
          </cell>
          <cell r="O2614">
            <v>585.32000000000005</v>
          </cell>
          <cell r="AC2614" t="str">
            <v>Устройство шпунтового ограждения котлована</v>
          </cell>
        </row>
        <row r="2615">
          <cell r="A2615">
            <v>2009</v>
          </cell>
          <cell r="O2615">
            <v>2958.78</v>
          </cell>
          <cell r="AC2615" t="str">
            <v>Устройство шпунтового ограждения котлована</v>
          </cell>
        </row>
        <row r="2616">
          <cell r="A2616">
            <v>2009</v>
          </cell>
        </row>
        <row r="2617">
          <cell r="A2617">
            <v>2009</v>
          </cell>
          <cell r="O2617">
            <v>30153.74</v>
          </cell>
          <cell r="AC2617" t="str">
            <v>Общестроительные работы (стены и колонны)</v>
          </cell>
        </row>
        <row r="2618">
          <cell r="A2618">
            <v>2009</v>
          </cell>
          <cell r="O2618">
            <v>14873.6</v>
          </cell>
          <cell r="AC2618" t="str">
            <v>Общестроительные работы (стены и колонны)</v>
          </cell>
        </row>
        <row r="2619">
          <cell r="A2619">
            <v>2009</v>
          </cell>
          <cell r="O2619">
            <v>2815.91</v>
          </cell>
          <cell r="AC2619" t="str">
            <v>Общестроительные работы (стены и колонны)</v>
          </cell>
        </row>
        <row r="2620">
          <cell r="A2620">
            <v>2009</v>
          </cell>
          <cell r="O2620">
            <v>12779.44</v>
          </cell>
          <cell r="AC2620" t="str">
            <v>Общестроительные работы (стены и колонны)</v>
          </cell>
        </row>
        <row r="2621">
          <cell r="A2621">
            <v>2009</v>
          </cell>
          <cell r="O2621">
            <v>2145.4899999999998</v>
          </cell>
          <cell r="AC2621" t="str">
            <v>Общестроительные работы (стены и колонны)</v>
          </cell>
        </row>
        <row r="2622">
          <cell r="A2622">
            <v>2009</v>
          </cell>
          <cell r="O2622">
            <v>25942.62</v>
          </cell>
          <cell r="AC2622" t="str">
            <v>Общестроительные работы (стены и колонны)</v>
          </cell>
        </row>
        <row r="2623">
          <cell r="A2623">
            <v>2009</v>
          </cell>
          <cell r="O2623">
            <v>3631.56</v>
          </cell>
          <cell r="AC2623" t="str">
            <v>Общестроительные работы (стены и колонны)</v>
          </cell>
        </row>
        <row r="2624">
          <cell r="A2624">
            <v>2009</v>
          </cell>
          <cell r="O2624">
            <v>9785.59</v>
          </cell>
          <cell r="AC2624" t="str">
            <v>Общестроительные работы (стены и колонны)</v>
          </cell>
        </row>
        <row r="2625">
          <cell r="A2625">
            <v>2009</v>
          </cell>
          <cell r="O2625">
            <v>19199.09</v>
          </cell>
          <cell r="AC2625" t="str">
            <v>Общестроительные работы (стены и колонны)</v>
          </cell>
        </row>
        <row r="2626">
          <cell r="A2626">
            <v>2009</v>
          </cell>
          <cell r="O2626">
            <v>98287.69</v>
          </cell>
          <cell r="AC2626" t="str">
            <v>Общестроительные работы (лестницы)</v>
          </cell>
        </row>
        <row r="2627">
          <cell r="A2627">
            <v>2009</v>
          </cell>
          <cell r="O2627">
            <v>22522.11</v>
          </cell>
          <cell r="AC2627" t="str">
            <v>Общестроительные работы (лестницы)</v>
          </cell>
        </row>
        <row r="2628">
          <cell r="A2628">
            <v>2009</v>
          </cell>
          <cell r="O2628">
            <v>463.35</v>
          </cell>
          <cell r="AC2628" t="str">
            <v>Общестроительные работы (лестницы)</v>
          </cell>
        </row>
        <row r="2629">
          <cell r="A2629">
            <v>2009</v>
          </cell>
          <cell r="O2629">
            <v>10448.42</v>
          </cell>
          <cell r="AC2629" t="str">
            <v>Общестроительные работы (лестницы)</v>
          </cell>
        </row>
        <row r="2630">
          <cell r="A2630">
            <v>2009</v>
          </cell>
          <cell r="O2630">
            <v>2596.46</v>
          </cell>
          <cell r="AC2630" t="str">
            <v>Общестроительные работы (лестницы)</v>
          </cell>
        </row>
        <row r="2631">
          <cell r="A2631">
            <v>2009</v>
          </cell>
          <cell r="O2631">
            <v>14862.37</v>
          </cell>
          <cell r="AC2631" t="str">
            <v>Общестроительные работы (лестницы)</v>
          </cell>
        </row>
        <row r="2632">
          <cell r="A2632">
            <v>2009</v>
          </cell>
          <cell r="O2632">
            <v>3599.71</v>
          </cell>
          <cell r="AC2632" t="str">
            <v>Общестроительные работы (лестницы)</v>
          </cell>
        </row>
        <row r="2633">
          <cell r="A2633">
            <v>2009</v>
          </cell>
          <cell r="O2633">
            <v>4061.69</v>
          </cell>
          <cell r="AC2633" t="str">
            <v>Общестроительные работы (лестницы)</v>
          </cell>
        </row>
        <row r="2634">
          <cell r="A2634">
            <v>2009</v>
          </cell>
          <cell r="O2634">
            <v>1229</v>
          </cell>
          <cell r="AC2634" t="str">
            <v>Общестроительные работы (лестницы)</v>
          </cell>
        </row>
        <row r="2635">
          <cell r="A2635">
            <v>2009</v>
          </cell>
          <cell r="O2635">
            <v>578.05999999999995</v>
          </cell>
          <cell r="AC2635" t="str">
            <v>Общестроительные работы (лестницы)</v>
          </cell>
        </row>
        <row r="2636">
          <cell r="A2636">
            <v>2009</v>
          </cell>
          <cell r="O2636">
            <v>11898.43</v>
          </cell>
          <cell r="AC2636" t="str">
            <v>Общестроительные работы (лестницы)</v>
          </cell>
        </row>
        <row r="2637">
          <cell r="A2637">
            <v>2009</v>
          </cell>
          <cell r="O2637">
            <v>7861.05</v>
          </cell>
          <cell r="AC2637" t="str">
            <v>Общестроительные работы (лестницы)</v>
          </cell>
        </row>
        <row r="2638">
          <cell r="A2638">
            <v>2009</v>
          </cell>
          <cell r="O2638">
            <v>6551.27</v>
          </cell>
          <cell r="AC2638" t="str">
            <v>Общестроительные работы (лестницы)</v>
          </cell>
        </row>
        <row r="2639">
          <cell r="A2639">
            <v>2009</v>
          </cell>
          <cell r="O2639">
            <v>7379.38</v>
          </cell>
          <cell r="AC2639" t="str">
            <v>Общестроительные работы (лестницы)</v>
          </cell>
        </row>
        <row r="2640">
          <cell r="A2640">
            <v>2009</v>
          </cell>
          <cell r="O2640">
            <v>1400.66</v>
          </cell>
          <cell r="AC2640" t="str">
            <v>Общестроительные работы (лестницы)</v>
          </cell>
        </row>
        <row r="2641">
          <cell r="A2641">
            <v>2009</v>
          </cell>
        </row>
        <row r="2642">
          <cell r="A2642">
            <v>2009</v>
          </cell>
          <cell r="O2642">
            <v>296829.52</v>
          </cell>
          <cell r="AC2642" t="str">
            <v>Снос строений</v>
          </cell>
        </row>
        <row r="2643">
          <cell r="A2643">
            <v>2009</v>
          </cell>
          <cell r="O2643">
            <v>296829.52</v>
          </cell>
          <cell r="AC2643" t="str">
            <v>Снос строений</v>
          </cell>
        </row>
        <row r="2644">
          <cell r="A2644">
            <v>2009</v>
          </cell>
          <cell r="O2644">
            <v>215201.44</v>
          </cell>
          <cell r="AC2644" t="str">
            <v>Снос строений</v>
          </cell>
        </row>
        <row r="2645">
          <cell r="A2645">
            <v>2009</v>
          </cell>
          <cell r="O2645">
            <v>958.66</v>
          </cell>
          <cell r="AC2645" t="str">
            <v>Вывоз мусора</v>
          </cell>
        </row>
        <row r="2646">
          <cell r="A2646">
            <v>2009</v>
          </cell>
          <cell r="O2646">
            <v>8023.63</v>
          </cell>
          <cell r="AC2646" t="str">
            <v>Вывоз мусора</v>
          </cell>
        </row>
        <row r="2647">
          <cell r="A2647">
            <v>2009</v>
          </cell>
        </row>
        <row r="2648">
          <cell r="A2648">
            <v>2009</v>
          </cell>
          <cell r="O2648">
            <v>51371.71</v>
          </cell>
          <cell r="AC2648" t="str">
            <v>Снос строений</v>
          </cell>
        </row>
        <row r="2649">
          <cell r="A2649">
            <v>2009</v>
          </cell>
          <cell r="O2649">
            <v>22145.09</v>
          </cell>
          <cell r="AC2649" t="str">
            <v>Временные здания и сооружения</v>
          </cell>
        </row>
        <row r="2650">
          <cell r="A2650">
            <v>2009</v>
          </cell>
          <cell r="O2650">
            <v>53433.98</v>
          </cell>
          <cell r="AC2650" t="str">
            <v>Временные здания и сооружения</v>
          </cell>
        </row>
        <row r="2651">
          <cell r="A2651">
            <v>2009</v>
          </cell>
          <cell r="O2651">
            <v>180876.81</v>
          </cell>
          <cell r="AC2651" t="str">
            <v>Снос строений</v>
          </cell>
        </row>
        <row r="2652">
          <cell r="A2652">
            <v>2009</v>
          </cell>
          <cell r="O2652">
            <v>13660.32</v>
          </cell>
          <cell r="AC2652" t="str">
            <v>Вывоз мусора</v>
          </cell>
        </row>
        <row r="2653">
          <cell r="A2653">
            <v>2009</v>
          </cell>
          <cell r="O2653">
            <v>114319.69</v>
          </cell>
          <cell r="AC2653" t="str">
            <v>Вывоз мусора</v>
          </cell>
        </row>
        <row r="2654">
          <cell r="A2654">
            <v>2009</v>
          </cell>
        </row>
        <row r="2655">
          <cell r="A2655">
            <v>2009</v>
          </cell>
          <cell r="O2655">
            <v>11166.11</v>
          </cell>
          <cell r="AC2655" t="str">
            <v>Наружные сети бытовой канализации</v>
          </cell>
        </row>
        <row r="2656">
          <cell r="A2656">
            <v>2009</v>
          </cell>
          <cell r="O2656">
            <v>2495.23</v>
          </cell>
          <cell r="AC2656" t="str">
            <v>Наружные сети бытовой канализации</v>
          </cell>
        </row>
        <row r="2657">
          <cell r="A2657">
            <v>2009</v>
          </cell>
          <cell r="O2657">
            <v>17031.55</v>
          </cell>
          <cell r="AC2657" t="str">
            <v>Наружные сети бытовой канализации</v>
          </cell>
        </row>
        <row r="2658">
          <cell r="A2658">
            <v>2009</v>
          </cell>
          <cell r="O2658">
            <v>621.64</v>
          </cell>
          <cell r="AC2658" t="str">
            <v>Наружные сети бытовой канализации</v>
          </cell>
        </row>
        <row r="2659">
          <cell r="A2659">
            <v>2009</v>
          </cell>
          <cell r="O2659">
            <v>24982.240000000002</v>
          </cell>
          <cell r="AC2659" t="str">
            <v>Наружные сети бытовой канализации</v>
          </cell>
        </row>
        <row r="2660">
          <cell r="A2660">
            <v>2009</v>
          </cell>
          <cell r="O2660">
            <v>35310.980000000003</v>
          </cell>
          <cell r="AC2660" t="str">
            <v>Наружные сети бытовой канализации</v>
          </cell>
        </row>
        <row r="2661">
          <cell r="A2661">
            <v>2009</v>
          </cell>
          <cell r="O2661">
            <v>25059.32</v>
          </cell>
          <cell r="AC2661" t="str">
            <v>Наружные сети бытовой канализации</v>
          </cell>
        </row>
        <row r="2662">
          <cell r="A2662">
            <v>2009</v>
          </cell>
          <cell r="O2662">
            <v>17408.22</v>
          </cell>
          <cell r="AC2662" t="str">
            <v>Наружные сети бытовой канализации</v>
          </cell>
        </row>
        <row r="2663">
          <cell r="A2663">
            <v>2009</v>
          </cell>
          <cell r="O2663">
            <v>49391.54</v>
          </cell>
          <cell r="AC2663" t="str">
            <v>Наружные сети бытовой канализации</v>
          </cell>
        </row>
        <row r="2664">
          <cell r="A2664">
            <v>2009</v>
          </cell>
          <cell r="O2664">
            <v>2934.67</v>
          </cell>
          <cell r="AC2664" t="str">
            <v>Наружные сети бытовой канализации</v>
          </cell>
        </row>
        <row r="2665">
          <cell r="A2665">
            <v>2009</v>
          </cell>
          <cell r="O2665">
            <v>7395.01</v>
          </cell>
          <cell r="AC2665" t="str">
            <v>Наружные сети бытовой канализации</v>
          </cell>
        </row>
        <row r="2666">
          <cell r="A2666">
            <v>2009</v>
          </cell>
          <cell r="O2666">
            <v>9531.81</v>
          </cell>
          <cell r="AC2666" t="str">
            <v>Наружные сети бытовой канализации</v>
          </cell>
        </row>
        <row r="2667">
          <cell r="A2667">
            <v>2009</v>
          </cell>
          <cell r="O2667">
            <v>228.43</v>
          </cell>
          <cell r="AC2667" t="str">
            <v>Наружные сети бытовой канализации</v>
          </cell>
        </row>
        <row r="2668">
          <cell r="A2668">
            <v>2009</v>
          </cell>
          <cell r="O2668">
            <v>100.5</v>
          </cell>
          <cell r="AC2668" t="str">
            <v>Наружные сети бытовой канализации</v>
          </cell>
        </row>
        <row r="2669">
          <cell r="A2669">
            <v>2009</v>
          </cell>
          <cell r="O2669">
            <v>29145.97</v>
          </cell>
          <cell r="AC2669" t="str">
            <v>Наружные сети бытовой канализации</v>
          </cell>
        </row>
        <row r="2670">
          <cell r="A2670">
            <v>2009</v>
          </cell>
          <cell r="O2670">
            <v>35016.71</v>
          </cell>
          <cell r="AC2670" t="str">
            <v>Наружные сети бытовой канализации</v>
          </cell>
        </row>
        <row r="2671">
          <cell r="A2671">
            <v>2009</v>
          </cell>
          <cell r="O2671">
            <v>46903.43</v>
          </cell>
          <cell r="AC2671" t="str">
            <v>Наружные сети бытовой канализации</v>
          </cell>
        </row>
        <row r="2672">
          <cell r="A2672">
            <v>2009</v>
          </cell>
          <cell r="O2672">
            <v>17263.2</v>
          </cell>
          <cell r="AC2672" t="str">
            <v>Наружные сети бытовой канализации</v>
          </cell>
        </row>
        <row r="2673">
          <cell r="A2673">
            <v>2009</v>
          </cell>
          <cell r="O2673">
            <v>56098.14</v>
          </cell>
          <cell r="AC2673" t="str">
            <v>Наружные сети бытовой канализации</v>
          </cell>
        </row>
        <row r="2674">
          <cell r="A2674">
            <v>2009</v>
          </cell>
          <cell r="O2674">
            <v>16803.52</v>
          </cell>
          <cell r="AC2674" t="str">
            <v>Наружные сети бытовой канализации</v>
          </cell>
        </row>
        <row r="2675">
          <cell r="A2675">
            <v>2009</v>
          </cell>
          <cell r="O2675">
            <v>46034.32</v>
          </cell>
          <cell r="AC2675" t="str">
            <v>Наружные сети бытовой канализации</v>
          </cell>
        </row>
        <row r="2676">
          <cell r="A2676">
            <v>2009</v>
          </cell>
          <cell r="O2676">
            <v>35315.97</v>
          </cell>
          <cell r="AC2676" t="str">
            <v>Наружные сети бытовой канализации</v>
          </cell>
        </row>
        <row r="2677">
          <cell r="A2677">
            <v>2009</v>
          </cell>
          <cell r="O2677">
            <v>9622.7800000000007</v>
          </cell>
          <cell r="AC2677" t="str">
            <v>Наружные сети бытовой канализации</v>
          </cell>
        </row>
        <row r="2678">
          <cell r="A2678">
            <v>2009</v>
          </cell>
          <cell r="O2678">
            <v>32177.16</v>
          </cell>
          <cell r="AC2678" t="str">
            <v>Наружные сети бытовой канализации</v>
          </cell>
        </row>
        <row r="2679">
          <cell r="A2679">
            <v>2009</v>
          </cell>
          <cell r="O2679">
            <v>99868.07</v>
          </cell>
          <cell r="AC2679" t="str">
            <v>Наружные сети бытовой канализации</v>
          </cell>
        </row>
        <row r="2680">
          <cell r="A2680">
            <v>2009</v>
          </cell>
          <cell r="O2680">
            <v>142737.60999999999</v>
          </cell>
          <cell r="AC2680" t="str">
            <v>Наружные сети бытовой канализации</v>
          </cell>
        </row>
        <row r="2681">
          <cell r="A2681">
            <v>2009</v>
          </cell>
          <cell r="O2681">
            <v>14231.23</v>
          </cell>
          <cell r="AC2681" t="str">
            <v>Наружные сети бытовой канализации</v>
          </cell>
        </row>
        <row r="2682">
          <cell r="A2682">
            <v>2009</v>
          </cell>
          <cell r="O2682">
            <v>4494.92</v>
          </cell>
          <cell r="AC2682" t="str">
            <v>Наружные сети бытовой канализации</v>
          </cell>
        </row>
        <row r="2683">
          <cell r="A2683">
            <v>2009</v>
          </cell>
          <cell r="O2683">
            <v>12533.9</v>
          </cell>
          <cell r="AC2683" t="str">
            <v>Наружные сети бытовой канализации</v>
          </cell>
        </row>
        <row r="2684">
          <cell r="A2684">
            <v>2009</v>
          </cell>
          <cell r="O2684">
            <v>1940.58</v>
          </cell>
          <cell r="AC2684" t="str">
            <v>Наружные сети бытовой канализации</v>
          </cell>
        </row>
        <row r="2685">
          <cell r="A2685">
            <v>2009</v>
          </cell>
          <cell r="O2685">
            <v>9179.1200000000008</v>
          </cell>
          <cell r="AC2685" t="str">
            <v>Наружные сети бытовой канализации</v>
          </cell>
        </row>
        <row r="2686">
          <cell r="A2686">
            <v>2009</v>
          </cell>
          <cell r="O2686">
            <v>1296.6099999999999</v>
          </cell>
          <cell r="AC2686" t="str">
            <v>Наружные сети бытовой канализации</v>
          </cell>
        </row>
        <row r="2687">
          <cell r="A2687">
            <v>2009</v>
          </cell>
          <cell r="O2687">
            <v>7261.01</v>
          </cell>
          <cell r="AC2687" t="str">
            <v>Наружные сети бытовой канализации</v>
          </cell>
        </row>
        <row r="2688">
          <cell r="A2688">
            <v>2009</v>
          </cell>
          <cell r="O2688">
            <v>1327.04</v>
          </cell>
          <cell r="AC2688" t="str">
            <v>Наружные сети бытовой канализации</v>
          </cell>
        </row>
        <row r="2689">
          <cell r="A2689">
            <v>2009</v>
          </cell>
          <cell r="O2689">
            <v>10785.13</v>
          </cell>
          <cell r="AC2689" t="str">
            <v>Наружные сети бытовой канализации</v>
          </cell>
        </row>
        <row r="2690">
          <cell r="A2690">
            <v>2009</v>
          </cell>
          <cell r="O2690">
            <v>1296.6099999999999</v>
          </cell>
          <cell r="AC2690" t="str">
            <v>Наружные сети бытовой канализации</v>
          </cell>
        </row>
        <row r="2691">
          <cell r="A2691">
            <v>2009</v>
          </cell>
          <cell r="O2691">
            <v>994.07</v>
          </cell>
          <cell r="AC2691" t="str">
            <v>Наружные сети бытовой канализации</v>
          </cell>
        </row>
        <row r="2692">
          <cell r="A2692">
            <v>2009</v>
          </cell>
          <cell r="O2692">
            <v>12188.13</v>
          </cell>
          <cell r="AC2692" t="str">
            <v>Наружные сети бытовой канализации</v>
          </cell>
        </row>
        <row r="2693">
          <cell r="A2693">
            <v>2009</v>
          </cell>
          <cell r="O2693">
            <v>1034.71</v>
          </cell>
          <cell r="AC2693" t="str">
            <v>Наружные сети бытовой канализации</v>
          </cell>
        </row>
        <row r="2694">
          <cell r="A2694">
            <v>2009</v>
          </cell>
          <cell r="O2694">
            <v>12493.65</v>
          </cell>
          <cell r="AC2694" t="str">
            <v>Наружные сети бытовой канализации</v>
          </cell>
        </row>
        <row r="2695">
          <cell r="A2695">
            <v>2009</v>
          </cell>
          <cell r="O2695">
            <v>2247.46</v>
          </cell>
          <cell r="AC2695" t="str">
            <v>Наружные сети бытовой канализации</v>
          </cell>
        </row>
        <row r="2696">
          <cell r="A2696">
            <v>2009</v>
          </cell>
          <cell r="O2696">
            <v>2757.46</v>
          </cell>
          <cell r="AC2696" t="str">
            <v>Наружные сети бытовой канализации</v>
          </cell>
        </row>
        <row r="2697">
          <cell r="A2697">
            <v>2009</v>
          </cell>
          <cell r="O2697">
            <v>12533.9</v>
          </cell>
          <cell r="AC2697" t="str">
            <v>Наружные сети бытовой канализации</v>
          </cell>
        </row>
        <row r="2698">
          <cell r="A2698">
            <v>2009</v>
          </cell>
          <cell r="O2698">
            <v>1601.48</v>
          </cell>
          <cell r="AC2698" t="str">
            <v>Наружные сети бытовой канализации</v>
          </cell>
        </row>
        <row r="2699">
          <cell r="A2699">
            <v>2009</v>
          </cell>
          <cell r="O2699">
            <v>12493.65</v>
          </cell>
          <cell r="AC2699" t="str">
            <v>Наружные сети бытовой канализации</v>
          </cell>
        </row>
        <row r="2700">
          <cell r="A2700">
            <v>2009</v>
          </cell>
          <cell r="O2700">
            <v>2247.46</v>
          </cell>
          <cell r="AC2700" t="str">
            <v>Наружные сети бытовой канализации</v>
          </cell>
        </row>
        <row r="2701">
          <cell r="A2701">
            <v>2009</v>
          </cell>
          <cell r="O2701">
            <v>1728.82</v>
          </cell>
          <cell r="AC2701" t="str">
            <v>Наружные сети бытовой канализации</v>
          </cell>
        </row>
        <row r="2702">
          <cell r="A2702">
            <v>2009</v>
          </cell>
          <cell r="O2702">
            <v>10286.450000000001</v>
          </cell>
          <cell r="AC2702" t="str">
            <v>Наружные сети бытовой канализации</v>
          </cell>
        </row>
        <row r="2703">
          <cell r="A2703">
            <v>2009</v>
          </cell>
          <cell r="O2703">
            <v>1601.48</v>
          </cell>
          <cell r="AC2703" t="str">
            <v>Наружные сети бытовой канализации</v>
          </cell>
        </row>
        <row r="2704">
          <cell r="A2704">
            <v>2009</v>
          </cell>
          <cell r="O2704">
            <v>12493.65</v>
          </cell>
          <cell r="AC2704" t="str">
            <v>Наружные сети бытовой канализации</v>
          </cell>
        </row>
        <row r="2705">
          <cell r="A2705">
            <v>2009</v>
          </cell>
          <cell r="O2705">
            <v>2247.46</v>
          </cell>
          <cell r="AC2705" t="str">
            <v>Наружные сети бытовой канализации</v>
          </cell>
        </row>
        <row r="2706">
          <cell r="A2706">
            <v>2009</v>
          </cell>
          <cell r="O2706">
            <v>1728.82</v>
          </cell>
          <cell r="AC2706" t="str">
            <v>Наружные сети бытовой канализации</v>
          </cell>
        </row>
        <row r="2707">
          <cell r="A2707">
            <v>2009</v>
          </cell>
          <cell r="O2707">
            <v>10286.450000000001</v>
          </cell>
          <cell r="AC2707" t="str">
            <v>Наружные сети бытовой канализации</v>
          </cell>
        </row>
        <row r="2708">
          <cell r="A2708">
            <v>2009</v>
          </cell>
          <cell r="O2708">
            <v>1601.48</v>
          </cell>
          <cell r="AC2708" t="str">
            <v>Наружные сети бытовой канализации</v>
          </cell>
        </row>
        <row r="2709">
          <cell r="A2709">
            <v>2009</v>
          </cell>
          <cell r="O2709">
            <v>4511.97</v>
          </cell>
          <cell r="AC2709" t="str">
            <v>Наружные сети бытовой канализации</v>
          </cell>
        </row>
        <row r="2710">
          <cell r="A2710">
            <v>2009</v>
          </cell>
          <cell r="O2710">
            <v>6125.85</v>
          </cell>
          <cell r="AC2710" t="str">
            <v>Наружные сети бытовой канализации</v>
          </cell>
        </row>
        <row r="2711">
          <cell r="A2711">
            <v>2009</v>
          </cell>
          <cell r="O2711">
            <v>3863.95</v>
          </cell>
          <cell r="AC2711" t="str">
            <v>Наружные сети бытовой канализации</v>
          </cell>
        </row>
        <row r="2712">
          <cell r="A2712">
            <v>2009</v>
          </cell>
          <cell r="O2712">
            <v>909.52</v>
          </cell>
          <cell r="AC2712" t="str">
            <v>Наружные сети бытовой канализации</v>
          </cell>
        </row>
        <row r="2713">
          <cell r="A2713">
            <v>2009</v>
          </cell>
          <cell r="O2713">
            <v>45687.48</v>
          </cell>
          <cell r="AC2713" t="str">
            <v>Наружные сети бытовой канализации</v>
          </cell>
        </row>
        <row r="2714">
          <cell r="A2714">
            <v>2009</v>
          </cell>
          <cell r="O2714">
            <v>8476.8799999999992</v>
          </cell>
          <cell r="AC2714" t="str">
            <v>Наружные сети бытовой канализации</v>
          </cell>
        </row>
        <row r="2715">
          <cell r="A2715">
            <v>2009</v>
          </cell>
          <cell r="O2715">
            <v>10337.870000000001</v>
          </cell>
          <cell r="AC2715" t="str">
            <v>Наружные сети бытовой канализации</v>
          </cell>
        </row>
        <row r="2716">
          <cell r="A2716">
            <v>2009</v>
          </cell>
          <cell r="O2716">
            <v>7319.4</v>
          </cell>
          <cell r="AC2716" t="str">
            <v>Наружные сети бытовой канализации</v>
          </cell>
        </row>
        <row r="2717">
          <cell r="A2717">
            <v>2009</v>
          </cell>
          <cell r="O2717">
            <v>1736.79</v>
          </cell>
          <cell r="AC2717" t="str">
            <v>Наружные сети бытовой канализации</v>
          </cell>
        </row>
        <row r="2718">
          <cell r="A2718">
            <v>2009</v>
          </cell>
          <cell r="O2718">
            <v>8269.9500000000007</v>
          </cell>
          <cell r="AC2718" t="str">
            <v>Наружные сети бытовой канализации</v>
          </cell>
        </row>
        <row r="2719">
          <cell r="A2719">
            <v>2009</v>
          </cell>
          <cell r="O2719">
            <v>79298.080000000002</v>
          </cell>
          <cell r="AC2719" t="str">
            <v>Наружные сети бытовой канализации</v>
          </cell>
        </row>
        <row r="2720">
          <cell r="A2720">
            <v>2009</v>
          </cell>
          <cell r="O2720">
            <v>104297.4</v>
          </cell>
          <cell r="AC2720" t="str">
            <v>Наружные сети бытовой канализации</v>
          </cell>
        </row>
        <row r="2721">
          <cell r="A2721">
            <v>2009</v>
          </cell>
          <cell r="O2721">
            <v>6229.95</v>
          </cell>
          <cell r="AC2721" t="str">
            <v>Наружные сети бытовой канализации</v>
          </cell>
        </row>
        <row r="2722">
          <cell r="A2722">
            <v>2009</v>
          </cell>
          <cell r="O2722">
            <v>2478.86</v>
          </cell>
          <cell r="AC2722" t="str">
            <v>Наружные сети бытовой канализации</v>
          </cell>
        </row>
        <row r="2723">
          <cell r="A2723">
            <v>2009</v>
          </cell>
          <cell r="O2723">
            <v>4448.96</v>
          </cell>
          <cell r="AC2723" t="str">
            <v>Наружные сети бытовой канализации</v>
          </cell>
        </row>
        <row r="2724">
          <cell r="A2724">
            <v>2009</v>
          </cell>
          <cell r="O2724">
            <v>900.58</v>
          </cell>
          <cell r="AC2724" t="str">
            <v>Наружные сети бытовой канализации</v>
          </cell>
        </row>
        <row r="2725">
          <cell r="A2725">
            <v>2009</v>
          </cell>
          <cell r="O2725">
            <v>1003.25</v>
          </cell>
          <cell r="AC2725" t="str">
            <v>Наружные сети бытовой канализации</v>
          </cell>
        </row>
        <row r="2726">
          <cell r="A2726">
            <v>2009</v>
          </cell>
          <cell r="O2726">
            <v>9388.01</v>
          </cell>
          <cell r="AC2726" t="str">
            <v>Наружные сети бытовой канализации</v>
          </cell>
        </row>
        <row r="2727">
          <cell r="A2727">
            <v>2009</v>
          </cell>
          <cell r="O2727">
            <v>-2720.46</v>
          </cell>
          <cell r="AC2727" t="str">
            <v>Наружные сети бытовой канализации</v>
          </cell>
        </row>
        <row r="2728">
          <cell r="A2728">
            <v>2009</v>
          </cell>
          <cell r="O2728">
            <v>14198.17</v>
          </cell>
          <cell r="AC2728" t="str">
            <v>Наружные сети бытовой канализации</v>
          </cell>
        </row>
        <row r="2729">
          <cell r="A2729">
            <v>2009</v>
          </cell>
          <cell r="O2729">
            <v>2088.3000000000002</v>
          </cell>
          <cell r="AC2729" t="str">
            <v>Наружные сети бытовой канализации</v>
          </cell>
        </row>
        <row r="2730">
          <cell r="A2730">
            <v>2009</v>
          </cell>
          <cell r="O2730">
            <v>18471.759999999998</v>
          </cell>
          <cell r="AC2730" t="str">
            <v>Наружные сети бытовой канализации</v>
          </cell>
        </row>
        <row r="2731">
          <cell r="A2731">
            <v>2009</v>
          </cell>
          <cell r="O2731">
            <v>13377.96</v>
          </cell>
          <cell r="AC2731" t="str">
            <v>Наружные сети бытовой канализации</v>
          </cell>
        </row>
        <row r="2732">
          <cell r="A2732">
            <v>2009</v>
          </cell>
          <cell r="O2732">
            <v>11887.91</v>
          </cell>
          <cell r="AC2732" t="str">
            <v>Наружные сети бытовой канализации</v>
          </cell>
        </row>
        <row r="2733">
          <cell r="A2733">
            <v>2009</v>
          </cell>
          <cell r="O2733">
            <v>8353.2199999999993</v>
          </cell>
          <cell r="AC2733" t="str">
            <v>Наружные сети бытовой канализации</v>
          </cell>
        </row>
        <row r="2734">
          <cell r="A2734">
            <v>2009</v>
          </cell>
          <cell r="O2734">
            <v>1875.24</v>
          </cell>
          <cell r="AC2734" t="str">
            <v>Наружные сети бытовой канализации</v>
          </cell>
        </row>
        <row r="2735">
          <cell r="A2735">
            <v>2009</v>
          </cell>
          <cell r="O2735">
            <v>9898.77</v>
          </cell>
          <cell r="AC2735" t="str">
            <v>Наружные сети бытовой канализации</v>
          </cell>
        </row>
        <row r="2736">
          <cell r="A2736">
            <v>2009</v>
          </cell>
          <cell r="O2736">
            <v>27923.58</v>
          </cell>
          <cell r="AC2736" t="str">
            <v>Наружные сети бытовой канализации</v>
          </cell>
        </row>
        <row r="2737">
          <cell r="A2737">
            <v>2009</v>
          </cell>
          <cell r="O2737">
            <v>19792.080000000002</v>
          </cell>
          <cell r="AC2737" t="str">
            <v>Наружные сети бытовой канализации</v>
          </cell>
        </row>
        <row r="2738">
          <cell r="A2738">
            <v>2009</v>
          </cell>
          <cell r="O2738">
            <v>9676.1299999999992</v>
          </cell>
          <cell r="AC2738" t="str">
            <v>Наружные сети бытовой канализации</v>
          </cell>
        </row>
        <row r="2739">
          <cell r="A2739">
            <v>2009</v>
          </cell>
          <cell r="O2739">
            <v>560.49</v>
          </cell>
          <cell r="AC2739" t="str">
            <v>Наружные сети бытовой канализации</v>
          </cell>
        </row>
        <row r="2740">
          <cell r="A2740">
            <v>2009</v>
          </cell>
          <cell r="O2740">
            <v>448.39</v>
          </cell>
          <cell r="AC2740" t="str">
            <v>Наружные сети бытовой канализации</v>
          </cell>
        </row>
        <row r="2741">
          <cell r="A2741">
            <v>2009</v>
          </cell>
          <cell r="O2741">
            <v>371.28</v>
          </cell>
          <cell r="AC2741" t="str">
            <v>Наружные сети бытовой канализации</v>
          </cell>
        </row>
        <row r="2742">
          <cell r="A2742">
            <v>2009</v>
          </cell>
          <cell r="O2742">
            <v>297.02</v>
          </cell>
          <cell r="AC2742" t="str">
            <v>Наружные сети бытовой канализации</v>
          </cell>
        </row>
        <row r="2743">
          <cell r="A2743">
            <v>2009</v>
          </cell>
          <cell r="O2743">
            <v>132484.53</v>
          </cell>
          <cell r="AC2743" t="str">
            <v>Наружные сети бытовой канализации</v>
          </cell>
        </row>
        <row r="2744">
          <cell r="A2744">
            <v>2009</v>
          </cell>
          <cell r="O2744">
            <v>1810.61</v>
          </cell>
          <cell r="AC2744" t="str">
            <v>Наружные сети бытовой канализации</v>
          </cell>
        </row>
        <row r="2745">
          <cell r="A2745">
            <v>2009</v>
          </cell>
          <cell r="O2745">
            <v>87.53</v>
          </cell>
          <cell r="AC2745" t="str">
            <v>Наружные сети бытовой канализации</v>
          </cell>
        </row>
        <row r="2746">
          <cell r="A2746">
            <v>2009</v>
          </cell>
          <cell r="O2746">
            <v>1931.23</v>
          </cell>
          <cell r="AC2746" t="str">
            <v>Наружные сети бытовой канализации</v>
          </cell>
        </row>
        <row r="2747">
          <cell r="A2747">
            <v>2009</v>
          </cell>
          <cell r="O2747">
            <v>643.63</v>
          </cell>
          <cell r="AC2747" t="str">
            <v>Наружные сети бытовой канализации</v>
          </cell>
        </row>
        <row r="2748">
          <cell r="A2748">
            <v>2009</v>
          </cell>
          <cell r="O2748">
            <v>724.24</v>
          </cell>
          <cell r="AC2748" t="str">
            <v>Наружные сети бытовой канализации</v>
          </cell>
        </row>
        <row r="2749">
          <cell r="A2749">
            <v>2009</v>
          </cell>
          <cell r="O2749">
            <v>724.24</v>
          </cell>
          <cell r="AC2749" t="str">
            <v>Наружные сети бытовой канализации</v>
          </cell>
        </row>
        <row r="2750">
          <cell r="A2750">
            <v>2009</v>
          </cell>
          <cell r="O2750">
            <v>362.16</v>
          </cell>
          <cell r="AC2750" t="str">
            <v>Наружные сети бытовой канализации</v>
          </cell>
        </row>
        <row r="2751">
          <cell r="A2751">
            <v>2009</v>
          </cell>
          <cell r="O2751">
            <v>7803.4</v>
          </cell>
          <cell r="AC2751" t="str">
            <v>Наружные сети бытовой канализации</v>
          </cell>
        </row>
        <row r="2752">
          <cell r="A2752">
            <v>2009</v>
          </cell>
          <cell r="O2752">
            <v>16413.439999999999</v>
          </cell>
          <cell r="AC2752" t="str">
            <v>Наружные сети бытовой канализации</v>
          </cell>
        </row>
        <row r="2753">
          <cell r="A2753">
            <v>2009</v>
          </cell>
          <cell r="O2753">
            <v>1700.1</v>
          </cell>
          <cell r="AC2753" t="str">
            <v>Наружные сети бытовой канализации</v>
          </cell>
        </row>
        <row r="2754">
          <cell r="A2754">
            <v>2009</v>
          </cell>
          <cell r="O2754">
            <v>147979.69</v>
          </cell>
          <cell r="AC2754" t="str">
            <v>Наружные сети бытовой канализации</v>
          </cell>
        </row>
        <row r="2755">
          <cell r="A2755">
            <v>2009</v>
          </cell>
          <cell r="O2755">
            <v>17993.37</v>
          </cell>
          <cell r="AC2755" t="str">
            <v>Наружные сети бытовой канализации</v>
          </cell>
        </row>
        <row r="2756">
          <cell r="A2756">
            <v>2009</v>
          </cell>
        </row>
        <row r="2757">
          <cell r="A2757">
            <v>2009</v>
          </cell>
          <cell r="O2757">
            <v>8646.35</v>
          </cell>
          <cell r="AC2757" t="str">
            <v>Наружные сети водопровода</v>
          </cell>
        </row>
        <row r="2758">
          <cell r="A2758">
            <v>2009</v>
          </cell>
          <cell r="O2758">
            <v>14573.04</v>
          </cell>
          <cell r="AC2758" t="str">
            <v>Наружные сети водопровода</v>
          </cell>
        </row>
        <row r="2759">
          <cell r="A2759">
            <v>2009</v>
          </cell>
          <cell r="O2759">
            <v>20990.54</v>
          </cell>
          <cell r="AC2759" t="str">
            <v>Наружные сети водопровода</v>
          </cell>
        </row>
        <row r="2760">
          <cell r="A2760">
            <v>2009</v>
          </cell>
          <cell r="O2760">
            <v>12728.47</v>
          </cell>
          <cell r="AC2760" t="str">
            <v>Наружные сети водопровода</v>
          </cell>
        </row>
        <row r="2761">
          <cell r="A2761">
            <v>2009</v>
          </cell>
          <cell r="O2761">
            <v>10348.280000000001</v>
          </cell>
          <cell r="AC2761" t="str">
            <v>Наружные сети водопровода</v>
          </cell>
        </row>
        <row r="2762">
          <cell r="A2762">
            <v>2009</v>
          </cell>
          <cell r="O2762">
            <v>28908.58</v>
          </cell>
          <cell r="AC2762" t="str">
            <v>Наружные сети водопровода</v>
          </cell>
        </row>
        <row r="2763">
          <cell r="A2763">
            <v>2009</v>
          </cell>
          <cell r="O2763">
            <v>370.69</v>
          </cell>
          <cell r="AC2763" t="str">
            <v>Наружные сети водопровода</v>
          </cell>
        </row>
        <row r="2764">
          <cell r="A2764">
            <v>2009</v>
          </cell>
          <cell r="O2764">
            <v>3037.94</v>
          </cell>
          <cell r="AC2764" t="str">
            <v>Наружные сети водопровода</v>
          </cell>
        </row>
        <row r="2765">
          <cell r="A2765">
            <v>2009</v>
          </cell>
          <cell r="O2765">
            <v>4882.05</v>
          </cell>
          <cell r="AC2765" t="str">
            <v>Наружные сети водопровода</v>
          </cell>
        </row>
        <row r="2766">
          <cell r="A2766">
            <v>2009</v>
          </cell>
          <cell r="O2766">
            <v>235.1</v>
          </cell>
          <cell r="AC2766" t="str">
            <v>Наружные сети водопровода</v>
          </cell>
        </row>
        <row r="2767">
          <cell r="A2767">
            <v>2009</v>
          </cell>
          <cell r="O2767">
            <v>3834.06</v>
          </cell>
          <cell r="AC2767" t="str">
            <v>Наружные сети водопровода</v>
          </cell>
        </row>
        <row r="2768">
          <cell r="A2768">
            <v>2009</v>
          </cell>
          <cell r="O2768">
            <v>10366.200000000001</v>
          </cell>
          <cell r="AC2768" t="str">
            <v>Наружные сети водопровода</v>
          </cell>
        </row>
        <row r="2769">
          <cell r="A2769">
            <v>2009</v>
          </cell>
          <cell r="O2769">
            <v>4506.0600000000004</v>
          </cell>
          <cell r="AC2769" t="str">
            <v>Наружные сети водопровода</v>
          </cell>
        </row>
        <row r="2770">
          <cell r="A2770">
            <v>2009</v>
          </cell>
          <cell r="O2770">
            <v>18338.73</v>
          </cell>
          <cell r="AC2770" t="str">
            <v>Наружные сети водопровода</v>
          </cell>
        </row>
        <row r="2771">
          <cell r="A2771">
            <v>2009</v>
          </cell>
          <cell r="O2771">
            <v>357.8</v>
          </cell>
          <cell r="AC2771" t="str">
            <v>Наружные сети водопровода</v>
          </cell>
        </row>
        <row r="2772">
          <cell r="A2772">
            <v>2009</v>
          </cell>
          <cell r="O2772">
            <v>674.12</v>
          </cell>
          <cell r="AC2772" t="str">
            <v>Наружные сети водопровода</v>
          </cell>
        </row>
        <row r="2773">
          <cell r="A2773">
            <v>2009</v>
          </cell>
          <cell r="O2773">
            <v>725.51</v>
          </cell>
          <cell r="AC2773" t="str">
            <v>Наружные сети водопровода</v>
          </cell>
        </row>
        <row r="2774">
          <cell r="A2774">
            <v>2009</v>
          </cell>
          <cell r="O2774">
            <v>2000.31</v>
          </cell>
          <cell r="AC2774" t="str">
            <v>Наружные сети водопровода</v>
          </cell>
        </row>
        <row r="2775">
          <cell r="A2775">
            <v>2009</v>
          </cell>
          <cell r="O2775">
            <v>7277.9</v>
          </cell>
          <cell r="AC2775" t="str">
            <v>Наружные сети водопровода</v>
          </cell>
        </row>
        <row r="2776">
          <cell r="A2776">
            <v>2009</v>
          </cell>
          <cell r="O2776">
            <v>10074.129999999999</v>
          </cell>
          <cell r="AC2776" t="str">
            <v>Наружные сети водопровода</v>
          </cell>
        </row>
        <row r="2777">
          <cell r="A2777">
            <v>2009</v>
          </cell>
          <cell r="O2777">
            <v>52020.38</v>
          </cell>
          <cell r="AC2777" t="str">
            <v>Наружные сети водопровода</v>
          </cell>
        </row>
        <row r="2778">
          <cell r="A2778">
            <v>2009</v>
          </cell>
          <cell r="O2778">
            <v>12862.38</v>
          </cell>
          <cell r="AC2778" t="str">
            <v>Наружные сети водопровода</v>
          </cell>
        </row>
        <row r="2779">
          <cell r="A2779">
            <v>2009</v>
          </cell>
          <cell r="O2779">
            <v>7356.1</v>
          </cell>
          <cell r="AC2779" t="str">
            <v>Наружные сети водопровода</v>
          </cell>
        </row>
        <row r="2780">
          <cell r="A2780">
            <v>2009</v>
          </cell>
          <cell r="O2780">
            <v>290.41000000000003</v>
          </cell>
          <cell r="AC2780" t="str">
            <v>Наружные сети водопровода</v>
          </cell>
        </row>
        <row r="2781">
          <cell r="A2781">
            <v>2009</v>
          </cell>
          <cell r="O2781">
            <v>605.1</v>
          </cell>
          <cell r="AC2781" t="str">
            <v>Наружные сети водопровода</v>
          </cell>
        </row>
        <row r="2782">
          <cell r="A2782">
            <v>2009</v>
          </cell>
          <cell r="O2782">
            <v>5969.23</v>
          </cell>
          <cell r="AC2782" t="str">
            <v>Наружные сети водопровода</v>
          </cell>
        </row>
        <row r="2783">
          <cell r="A2783">
            <v>2009</v>
          </cell>
          <cell r="O2783">
            <v>39470.57</v>
          </cell>
          <cell r="AC2783" t="str">
            <v>Наружные сети водопровода</v>
          </cell>
        </row>
        <row r="2784">
          <cell r="A2784">
            <v>2009</v>
          </cell>
          <cell r="O2784">
            <v>302.55</v>
          </cell>
          <cell r="AC2784" t="str">
            <v>Наружные сети водопровода</v>
          </cell>
        </row>
        <row r="2785">
          <cell r="A2785">
            <v>2009</v>
          </cell>
          <cell r="O2785">
            <v>328.48</v>
          </cell>
          <cell r="AC2785" t="str">
            <v>Наружные сети водопровода</v>
          </cell>
        </row>
        <row r="2786">
          <cell r="A2786">
            <v>2009</v>
          </cell>
        </row>
        <row r="2787">
          <cell r="A2787">
            <v>2009</v>
          </cell>
          <cell r="O2787">
            <v>32863.64</v>
          </cell>
          <cell r="AC2787" t="str">
            <v>Наружные сети ливневой канализации</v>
          </cell>
        </row>
        <row r="2788">
          <cell r="A2788">
            <v>2009</v>
          </cell>
          <cell r="O2788">
            <v>24031</v>
          </cell>
          <cell r="AC2788" t="str">
            <v>Наружные сети ливневой канализации</v>
          </cell>
        </row>
        <row r="2789">
          <cell r="A2789">
            <v>2009</v>
          </cell>
          <cell r="O2789">
            <v>67521.3</v>
          </cell>
          <cell r="AC2789" t="str">
            <v>Наружные сети ливневой канализации</v>
          </cell>
        </row>
        <row r="2790">
          <cell r="A2790">
            <v>2009</v>
          </cell>
          <cell r="O2790">
            <v>11847.41</v>
          </cell>
          <cell r="AC2790" t="str">
            <v>Наружные сети ливневой канализации</v>
          </cell>
        </row>
        <row r="2791">
          <cell r="A2791">
            <v>2009</v>
          </cell>
          <cell r="O2791">
            <v>59439.360000000001</v>
          </cell>
          <cell r="AC2791" t="str">
            <v>Наружные сети ливневой канализации</v>
          </cell>
        </row>
        <row r="2792">
          <cell r="A2792">
            <v>2009</v>
          </cell>
          <cell r="O2792">
            <v>1364.8</v>
          </cell>
          <cell r="AC2792" t="str">
            <v>Наружные сети ливневой канализации</v>
          </cell>
        </row>
        <row r="2793">
          <cell r="A2793">
            <v>2009</v>
          </cell>
          <cell r="O2793">
            <v>6195.57</v>
          </cell>
          <cell r="AC2793" t="str">
            <v>Наружные сети ливневой канализации</v>
          </cell>
        </row>
        <row r="2794">
          <cell r="A2794">
            <v>2009</v>
          </cell>
          <cell r="O2794">
            <v>5030.8500000000004</v>
          </cell>
          <cell r="AC2794" t="str">
            <v>Наружные сети ливневой канализации</v>
          </cell>
        </row>
        <row r="2795">
          <cell r="A2795">
            <v>2009</v>
          </cell>
          <cell r="O2795">
            <v>1760.48</v>
          </cell>
          <cell r="AC2795" t="str">
            <v>Наружные сети ливневой канализации</v>
          </cell>
        </row>
        <row r="2796">
          <cell r="A2796">
            <v>2009</v>
          </cell>
          <cell r="O2796">
            <v>2150.27</v>
          </cell>
          <cell r="AC2796" t="str">
            <v>Наружные сети ливневой канализации</v>
          </cell>
        </row>
        <row r="2797">
          <cell r="A2797">
            <v>2009</v>
          </cell>
          <cell r="O2797">
            <v>9425.89</v>
          </cell>
          <cell r="AC2797" t="str">
            <v>Наружные сети ливневой канализации</v>
          </cell>
        </row>
        <row r="2798">
          <cell r="A2798">
            <v>2009</v>
          </cell>
          <cell r="O2798">
            <v>10308.049999999999</v>
          </cell>
          <cell r="AC2798" t="str">
            <v>Наружные сети ливневой канализации</v>
          </cell>
        </row>
        <row r="2799">
          <cell r="A2799">
            <v>2009</v>
          </cell>
          <cell r="O2799">
            <v>2483.41</v>
          </cell>
          <cell r="AC2799" t="str">
            <v>Наружные сети ливневой канализации</v>
          </cell>
        </row>
        <row r="2800">
          <cell r="A2800">
            <v>2009</v>
          </cell>
          <cell r="O2800">
            <v>1364.8</v>
          </cell>
          <cell r="AC2800" t="str">
            <v>Наружные сети ливневой канализации</v>
          </cell>
        </row>
        <row r="2801">
          <cell r="A2801">
            <v>2009</v>
          </cell>
          <cell r="O2801">
            <v>6195.57</v>
          </cell>
          <cell r="AC2801" t="str">
            <v>Наружные сети ливневой канализации</v>
          </cell>
        </row>
        <row r="2802">
          <cell r="A2802">
            <v>2009</v>
          </cell>
          <cell r="O2802">
            <v>5030.8500000000004</v>
          </cell>
          <cell r="AC2802" t="str">
            <v>Наружные сети ливневой канализации</v>
          </cell>
        </row>
        <row r="2803">
          <cell r="A2803">
            <v>2009</v>
          </cell>
          <cell r="O2803">
            <v>1760.48</v>
          </cell>
          <cell r="AC2803" t="str">
            <v>Наружные сети ливневой канализации</v>
          </cell>
        </row>
        <row r="2804">
          <cell r="A2804">
            <v>2009</v>
          </cell>
          <cell r="O2804">
            <v>2150.27</v>
          </cell>
          <cell r="AC2804" t="str">
            <v>Наружные сети ливневой канализации</v>
          </cell>
        </row>
        <row r="2805">
          <cell r="A2805">
            <v>2009</v>
          </cell>
          <cell r="O2805">
            <v>9425.89</v>
          </cell>
          <cell r="AC2805" t="str">
            <v>Наружные сети ливневой канализации</v>
          </cell>
        </row>
        <row r="2806">
          <cell r="A2806">
            <v>2009</v>
          </cell>
          <cell r="O2806">
            <v>10308.049999999999</v>
          </cell>
          <cell r="AC2806" t="str">
            <v>Наружные сети ливневой канализации</v>
          </cell>
        </row>
        <row r="2807">
          <cell r="A2807">
            <v>2009</v>
          </cell>
          <cell r="O2807">
            <v>2483.41</v>
          </cell>
          <cell r="AC2807" t="str">
            <v>Наружные сети ливневой канализации</v>
          </cell>
        </row>
        <row r="2808">
          <cell r="A2808">
            <v>2009</v>
          </cell>
          <cell r="O2808">
            <v>2150.27</v>
          </cell>
          <cell r="AC2808" t="str">
            <v>Наружные сети ливневой канализации</v>
          </cell>
        </row>
        <row r="2809">
          <cell r="A2809">
            <v>2009</v>
          </cell>
          <cell r="O2809">
            <v>9425.89</v>
          </cell>
          <cell r="AC2809" t="str">
            <v>Наружные сети ливневой канализации</v>
          </cell>
        </row>
        <row r="2810">
          <cell r="A2810">
            <v>2009</v>
          </cell>
          <cell r="O2810">
            <v>10308.049999999999</v>
          </cell>
          <cell r="AC2810" t="str">
            <v>Наружные сети ливневой канализации</v>
          </cell>
        </row>
        <row r="2811">
          <cell r="A2811">
            <v>2009</v>
          </cell>
          <cell r="O2811">
            <v>2483.41</v>
          </cell>
          <cell r="AC2811" t="str">
            <v>Наружные сети ливневой канализации</v>
          </cell>
        </row>
        <row r="2812">
          <cell r="A2812">
            <v>2009</v>
          </cell>
          <cell r="O2812">
            <v>1695.59</v>
          </cell>
          <cell r="AC2812" t="str">
            <v>Наружные сети ливневой канализации</v>
          </cell>
        </row>
        <row r="2813">
          <cell r="A2813">
            <v>2009</v>
          </cell>
          <cell r="O2813">
            <v>6653.51</v>
          </cell>
          <cell r="AC2813" t="str">
            <v>Наружные сети ливневой канализации</v>
          </cell>
        </row>
        <row r="2814">
          <cell r="A2814">
            <v>2009</v>
          </cell>
          <cell r="O2814">
            <v>7844.49</v>
          </cell>
          <cell r="AC2814" t="str">
            <v>Наружные сети ливневой канализации</v>
          </cell>
        </row>
        <row r="2815">
          <cell r="A2815">
            <v>2009</v>
          </cell>
          <cell r="O2815">
            <v>2019.19</v>
          </cell>
          <cell r="AC2815" t="str">
            <v>Наружные сети ливневой канализации</v>
          </cell>
        </row>
        <row r="2816">
          <cell r="A2816">
            <v>2009</v>
          </cell>
          <cell r="O2816">
            <v>2150.27</v>
          </cell>
          <cell r="AC2816" t="str">
            <v>Наружные сети ливневой канализации</v>
          </cell>
        </row>
        <row r="2817">
          <cell r="A2817">
            <v>2009</v>
          </cell>
          <cell r="O2817">
            <v>9425.89</v>
          </cell>
          <cell r="AC2817" t="str">
            <v>Наружные сети ливневой канализации</v>
          </cell>
        </row>
        <row r="2818">
          <cell r="A2818">
            <v>2009</v>
          </cell>
          <cell r="O2818">
            <v>10308.049999999999</v>
          </cell>
          <cell r="AC2818" t="str">
            <v>Наружные сети ливневой канализации</v>
          </cell>
        </row>
        <row r="2819">
          <cell r="A2819">
            <v>2009</v>
          </cell>
          <cell r="O2819">
            <v>2591.12</v>
          </cell>
          <cell r="AC2819" t="str">
            <v>Наружные сети ливневой канализации</v>
          </cell>
        </row>
        <row r="2820">
          <cell r="A2820">
            <v>2009</v>
          </cell>
          <cell r="O2820">
            <v>2150.27</v>
          </cell>
          <cell r="AC2820" t="str">
            <v>Наружные сети ливневой канализации</v>
          </cell>
        </row>
        <row r="2821">
          <cell r="A2821">
            <v>2009</v>
          </cell>
          <cell r="O2821">
            <v>9425.89</v>
          </cell>
          <cell r="AC2821" t="str">
            <v>Наружные сети ливневой канализации</v>
          </cell>
        </row>
        <row r="2822">
          <cell r="A2822">
            <v>2009</v>
          </cell>
          <cell r="O2822">
            <v>9443.64</v>
          </cell>
          <cell r="AC2822" t="str">
            <v>Наружные сети ливневой канализации</v>
          </cell>
        </row>
        <row r="2823">
          <cell r="A2823">
            <v>2009</v>
          </cell>
          <cell r="O2823">
            <v>2448.23</v>
          </cell>
          <cell r="AC2823" t="str">
            <v>Наружные сети ливневой канализации</v>
          </cell>
        </row>
        <row r="2824">
          <cell r="A2824">
            <v>2009</v>
          </cell>
          <cell r="O2824">
            <v>1695.59</v>
          </cell>
          <cell r="AC2824" t="str">
            <v>Наружные сети ливневой канализации</v>
          </cell>
        </row>
        <row r="2825">
          <cell r="A2825">
            <v>2009</v>
          </cell>
          <cell r="O2825">
            <v>6653.51</v>
          </cell>
          <cell r="AC2825" t="str">
            <v>Наружные сети ливневой канализации</v>
          </cell>
        </row>
        <row r="2826">
          <cell r="A2826">
            <v>2009</v>
          </cell>
          <cell r="O2826">
            <v>6980.08</v>
          </cell>
          <cell r="AC2826" t="str">
            <v>Наружные сети ливневой канализации</v>
          </cell>
        </row>
        <row r="2827">
          <cell r="A2827">
            <v>2009</v>
          </cell>
          <cell r="O2827">
            <v>1983.98</v>
          </cell>
          <cell r="AC2827" t="str">
            <v>Наружные сети ливневой канализации</v>
          </cell>
        </row>
        <row r="2828">
          <cell r="A2828">
            <v>2009</v>
          </cell>
          <cell r="O2828">
            <v>2150.27</v>
          </cell>
          <cell r="AC2828" t="str">
            <v>Наружные сети ливневой канализации</v>
          </cell>
        </row>
        <row r="2829">
          <cell r="A2829">
            <v>2009</v>
          </cell>
          <cell r="O2829">
            <v>9425.89</v>
          </cell>
          <cell r="AC2829" t="str">
            <v>Наружные сети ливневой канализации</v>
          </cell>
        </row>
        <row r="2830">
          <cell r="A2830">
            <v>2009</v>
          </cell>
          <cell r="O2830">
            <v>9443.64</v>
          </cell>
          <cell r="AC2830" t="str">
            <v>Наружные сети ливневой канализации</v>
          </cell>
        </row>
        <row r="2831">
          <cell r="A2831">
            <v>2009</v>
          </cell>
          <cell r="O2831">
            <v>2258.8200000000002</v>
          </cell>
          <cell r="AC2831" t="str">
            <v>Наружные сети ливневой канализации</v>
          </cell>
        </row>
        <row r="2832">
          <cell r="A2832">
            <v>2009</v>
          </cell>
          <cell r="O2832">
            <v>2150.27</v>
          </cell>
          <cell r="AC2832" t="str">
            <v>Наружные сети ливневой канализации</v>
          </cell>
        </row>
        <row r="2833">
          <cell r="A2833">
            <v>2009</v>
          </cell>
          <cell r="O2833">
            <v>9425.89</v>
          </cell>
          <cell r="AC2833" t="str">
            <v>Наружные сети ливневой канализации</v>
          </cell>
        </row>
        <row r="2834">
          <cell r="A2834">
            <v>2009</v>
          </cell>
          <cell r="O2834">
            <v>9443.64</v>
          </cell>
          <cell r="AC2834" t="str">
            <v>Наружные сети ливневой канализации</v>
          </cell>
        </row>
        <row r="2835">
          <cell r="A2835">
            <v>2009</v>
          </cell>
          <cell r="O2835">
            <v>2448.23</v>
          </cell>
          <cell r="AC2835" t="str">
            <v>Наружные сети ливневой канализации</v>
          </cell>
        </row>
        <row r="2836">
          <cell r="A2836">
            <v>2009</v>
          </cell>
          <cell r="O2836">
            <v>1364.8</v>
          </cell>
          <cell r="AC2836" t="str">
            <v>Наружные сети ливневой канализации</v>
          </cell>
        </row>
        <row r="2837">
          <cell r="A2837">
            <v>2009</v>
          </cell>
          <cell r="O2837">
            <v>6195.57</v>
          </cell>
          <cell r="AC2837" t="str">
            <v>Наружные сети ливневой канализации</v>
          </cell>
        </row>
        <row r="2838">
          <cell r="A2838">
            <v>2009</v>
          </cell>
          <cell r="O2838">
            <v>4598.6400000000003</v>
          </cell>
          <cell r="AC2838" t="str">
            <v>Наружные сети ливневой канализации</v>
          </cell>
        </row>
        <row r="2839">
          <cell r="A2839">
            <v>2009</v>
          </cell>
          <cell r="O2839">
            <v>1760.48</v>
          </cell>
          <cell r="AC2839" t="str">
            <v>Наружные сети ливневой канализации</v>
          </cell>
        </row>
        <row r="2840">
          <cell r="A2840">
            <v>2009</v>
          </cell>
          <cell r="O2840">
            <v>386.31</v>
          </cell>
          <cell r="AC2840" t="str">
            <v>Наружные сети ливневой канализации</v>
          </cell>
        </row>
        <row r="2841">
          <cell r="A2841">
            <v>2009</v>
          </cell>
          <cell r="O2841">
            <v>897.93</v>
          </cell>
          <cell r="AC2841" t="str">
            <v>Наружные сети ливневой канализации</v>
          </cell>
        </row>
        <row r="2842">
          <cell r="A2842">
            <v>2009</v>
          </cell>
          <cell r="O2842">
            <v>2693.6</v>
          </cell>
          <cell r="AC2842" t="str">
            <v>Наружные сети ливневой канализации</v>
          </cell>
        </row>
        <row r="2843">
          <cell r="A2843">
            <v>2009</v>
          </cell>
          <cell r="O2843">
            <v>1159.29</v>
          </cell>
          <cell r="AC2843" t="str">
            <v>Наружные сети ливневой канализации</v>
          </cell>
        </row>
        <row r="2844">
          <cell r="A2844">
            <v>2009</v>
          </cell>
          <cell r="O2844">
            <v>591.01</v>
          </cell>
          <cell r="AC2844" t="str">
            <v>Наружные сети ливневой канализации</v>
          </cell>
        </row>
        <row r="2845">
          <cell r="A2845">
            <v>2009</v>
          </cell>
          <cell r="O2845">
            <v>3125.3</v>
          </cell>
          <cell r="AC2845" t="str">
            <v>Наружные сети ливневой канализации</v>
          </cell>
        </row>
        <row r="2846">
          <cell r="A2846">
            <v>2009</v>
          </cell>
          <cell r="O2846">
            <v>2295.46</v>
          </cell>
          <cell r="AC2846" t="str">
            <v>Наружные сети ливневой канализации</v>
          </cell>
        </row>
        <row r="2847">
          <cell r="A2847">
            <v>2009</v>
          </cell>
          <cell r="O2847">
            <v>659.08</v>
          </cell>
          <cell r="AC2847" t="str">
            <v>Наружные сети ливневой канализации</v>
          </cell>
        </row>
        <row r="2848">
          <cell r="A2848">
            <v>2009</v>
          </cell>
          <cell r="O2848">
            <v>5477.68</v>
          </cell>
          <cell r="AC2848" t="str">
            <v>Наружные сети ливневой канализации</v>
          </cell>
        </row>
        <row r="2849">
          <cell r="A2849">
            <v>2009</v>
          </cell>
          <cell r="O2849">
            <v>578.91</v>
          </cell>
          <cell r="AC2849" t="str">
            <v>Наружные сети ливневой канализации</v>
          </cell>
        </row>
        <row r="2850">
          <cell r="A2850">
            <v>2009</v>
          </cell>
          <cell r="O2850">
            <v>1364.8</v>
          </cell>
          <cell r="AC2850" t="str">
            <v>Наружные сети ливневой канализации</v>
          </cell>
        </row>
        <row r="2851">
          <cell r="A2851">
            <v>2009</v>
          </cell>
          <cell r="O2851">
            <v>4135.2</v>
          </cell>
          <cell r="AC2851" t="str">
            <v>Наружные сети ливневой канализации</v>
          </cell>
        </row>
        <row r="2852">
          <cell r="A2852">
            <v>2009</v>
          </cell>
          <cell r="O2852">
            <v>1777.92</v>
          </cell>
          <cell r="AC2852" t="str">
            <v>Наружные сети ливневой канализации</v>
          </cell>
        </row>
        <row r="2853">
          <cell r="A2853">
            <v>2009</v>
          </cell>
          <cell r="O2853">
            <v>909.74</v>
          </cell>
          <cell r="AC2853" t="str">
            <v>Наружные сети ливневой канализации</v>
          </cell>
        </row>
        <row r="2854">
          <cell r="A2854">
            <v>2009</v>
          </cell>
          <cell r="O2854">
            <v>4796.7700000000004</v>
          </cell>
          <cell r="AC2854" t="str">
            <v>Наружные сети ливневой канализации</v>
          </cell>
        </row>
        <row r="2855">
          <cell r="A2855">
            <v>2009</v>
          </cell>
          <cell r="O2855">
            <v>3514.76</v>
          </cell>
          <cell r="AC2855" t="str">
            <v>Наружные сети ливневой канализации</v>
          </cell>
        </row>
        <row r="2856">
          <cell r="A2856">
            <v>2009</v>
          </cell>
          <cell r="O2856">
            <v>992.47</v>
          </cell>
          <cell r="AC2856" t="str">
            <v>Наружные сети ливневой канализации</v>
          </cell>
        </row>
        <row r="2857">
          <cell r="A2857">
            <v>2009</v>
          </cell>
          <cell r="O2857">
            <v>8394.5499999999993</v>
          </cell>
          <cell r="AC2857" t="str">
            <v>Наружные сети ливневой канализации</v>
          </cell>
        </row>
        <row r="2858">
          <cell r="A2858">
            <v>2009</v>
          </cell>
          <cell r="O2858">
            <v>39822.19</v>
          </cell>
          <cell r="AC2858" t="str">
            <v>Наружные сети ливневой канализации</v>
          </cell>
        </row>
        <row r="2859">
          <cell r="A2859">
            <v>2009</v>
          </cell>
          <cell r="O2859">
            <v>18276.25</v>
          </cell>
          <cell r="AC2859" t="str">
            <v>Наружные сети ливневой канализации</v>
          </cell>
        </row>
        <row r="2860">
          <cell r="A2860">
            <v>2009</v>
          </cell>
          <cell r="O2860">
            <v>3946.91</v>
          </cell>
          <cell r="AC2860" t="str">
            <v>Наружные сети ливневой канализации</v>
          </cell>
        </row>
        <row r="2861">
          <cell r="A2861">
            <v>2009</v>
          </cell>
          <cell r="O2861">
            <v>710445.75</v>
          </cell>
          <cell r="AC2861" t="str">
            <v>Наружные сети ливневой канализации</v>
          </cell>
        </row>
        <row r="2862">
          <cell r="A2862">
            <v>2009</v>
          </cell>
          <cell r="O2862">
            <v>37761.300000000003</v>
          </cell>
          <cell r="AC2862" t="str">
            <v>Наружные сети ливневой канализации</v>
          </cell>
        </row>
        <row r="2863">
          <cell r="A2863">
            <v>2009</v>
          </cell>
          <cell r="O2863">
            <v>14529.1</v>
          </cell>
          <cell r="AC2863" t="str">
            <v>Наружные сети ливневой канализации</v>
          </cell>
        </row>
        <row r="2864">
          <cell r="A2864">
            <v>2009</v>
          </cell>
          <cell r="O2864">
            <v>4908.96</v>
          </cell>
          <cell r="AC2864" t="str">
            <v>Наружные сети ливневой канализации</v>
          </cell>
        </row>
        <row r="2865">
          <cell r="A2865">
            <v>2009</v>
          </cell>
          <cell r="O2865">
            <v>1893.53</v>
          </cell>
          <cell r="AC2865" t="str">
            <v>Наружные сети ливневой канализации</v>
          </cell>
        </row>
        <row r="2866">
          <cell r="A2866">
            <v>2009</v>
          </cell>
          <cell r="O2866">
            <v>881.36</v>
          </cell>
          <cell r="AC2866" t="str">
            <v>Наружные сети ливневой канализации</v>
          </cell>
        </row>
        <row r="2867">
          <cell r="A2867">
            <v>2009</v>
          </cell>
          <cell r="O2867">
            <v>19558.02</v>
          </cell>
          <cell r="AC2867" t="str">
            <v>Наружные сети ливневой канализации</v>
          </cell>
        </row>
        <row r="2868">
          <cell r="A2868">
            <v>2009</v>
          </cell>
          <cell r="O2868">
            <v>-5667.48</v>
          </cell>
          <cell r="AC2868" t="str">
            <v>Наружные сети ливневой канализации</v>
          </cell>
        </row>
        <row r="2869">
          <cell r="A2869">
            <v>2009</v>
          </cell>
          <cell r="O2869">
            <v>70031.87</v>
          </cell>
          <cell r="AC2869" t="str">
            <v>Наружные сети ливневой канализации</v>
          </cell>
        </row>
        <row r="2870">
          <cell r="A2870">
            <v>2009</v>
          </cell>
          <cell r="O2870">
            <v>63730.75</v>
          </cell>
          <cell r="AC2870" t="str">
            <v>Наружные сети ливневой канализации</v>
          </cell>
        </row>
        <row r="2871">
          <cell r="A2871">
            <v>2009</v>
          </cell>
          <cell r="O2871">
            <v>1940.65</v>
          </cell>
          <cell r="AC2871" t="str">
            <v>Наружные сети ливневой канализации</v>
          </cell>
        </row>
        <row r="2872">
          <cell r="A2872">
            <v>2009</v>
          </cell>
          <cell r="O2872">
            <v>1602.22</v>
          </cell>
          <cell r="AC2872" t="str">
            <v>Наружные сети ливневой канализации</v>
          </cell>
        </row>
        <row r="2873">
          <cell r="A2873">
            <v>2009</v>
          </cell>
          <cell r="O2873">
            <v>9049.5400000000009</v>
          </cell>
          <cell r="AC2873" t="str">
            <v>Наружные сети ливневой канализации</v>
          </cell>
        </row>
        <row r="2874">
          <cell r="A2874">
            <v>2009</v>
          </cell>
          <cell r="O2874">
            <v>189754.65</v>
          </cell>
          <cell r="AC2874" t="str">
            <v>Наружные сети ливневой канализации</v>
          </cell>
        </row>
        <row r="2875">
          <cell r="A2875">
            <v>2009</v>
          </cell>
          <cell r="O2875">
            <v>57970.95</v>
          </cell>
          <cell r="AC2875" t="str">
            <v>Наружные сети ливневой канализации</v>
          </cell>
        </row>
        <row r="2876">
          <cell r="A2876">
            <v>2009</v>
          </cell>
          <cell r="O2876">
            <v>332846.69</v>
          </cell>
          <cell r="AC2876" t="str">
            <v>Наружные сети ливневой канализации</v>
          </cell>
        </row>
        <row r="2877">
          <cell r="A2877">
            <v>2009</v>
          </cell>
          <cell r="O2877">
            <v>217.22</v>
          </cell>
          <cell r="AC2877" t="str">
            <v>Наружные сети ливневой канализации</v>
          </cell>
        </row>
        <row r="2878">
          <cell r="A2878">
            <v>2009</v>
          </cell>
          <cell r="O2878">
            <v>5437.75</v>
          </cell>
          <cell r="AC2878" t="str">
            <v>Наружные сети ливневой канализации</v>
          </cell>
        </row>
        <row r="2879">
          <cell r="A2879">
            <v>2009</v>
          </cell>
          <cell r="O2879">
            <v>11437.73</v>
          </cell>
          <cell r="AC2879" t="str">
            <v>Наружные сети ливневой канализации</v>
          </cell>
        </row>
        <row r="2880">
          <cell r="A2880">
            <v>2009</v>
          </cell>
          <cell r="O2880">
            <v>1180.3</v>
          </cell>
          <cell r="AC2880" t="str">
            <v>Наружные сети ливневой канализации</v>
          </cell>
        </row>
        <row r="2881">
          <cell r="A2881">
            <v>2009</v>
          </cell>
          <cell r="O2881">
            <v>102745.69</v>
          </cell>
          <cell r="AC2881" t="str">
            <v>Наружные сети ливневой канализации</v>
          </cell>
        </row>
        <row r="2882">
          <cell r="A2882">
            <v>2009</v>
          </cell>
          <cell r="O2882">
            <v>12492.9</v>
          </cell>
          <cell r="AC2882" t="str">
            <v>Наружные сети ливневой канализации</v>
          </cell>
        </row>
        <row r="2883">
          <cell r="A2883">
            <v>2009</v>
          </cell>
        </row>
        <row r="2884">
          <cell r="A2884">
            <v>2009</v>
          </cell>
          <cell r="O2884">
            <v>1378.14</v>
          </cell>
          <cell r="AC2884" t="str">
            <v>Общестроительные работы (перекрытия)</v>
          </cell>
        </row>
        <row r="2885">
          <cell r="A2885">
            <v>2009</v>
          </cell>
          <cell r="O2885">
            <v>6934.19</v>
          </cell>
          <cell r="AC2885" t="str">
            <v>Общестроительные работы (перекрытия)</v>
          </cell>
        </row>
        <row r="2886">
          <cell r="A2886">
            <v>2009</v>
          </cell>
          <cell r="O2886">
            <v>682.37</v>
          </cell>
          <cell r="AC2886" t="str">
            <v>Общестроительные работы (перекрытия)</v>
          </cell>
        </row>
        <row r="2887">
          <cell r="A2887">
            <v>2009</v>
          </cell>
          <cell r="O2887">
            <v>1753.36</v>
          </cell>
          <cell r="AC2887" t="str">
            <v>Общестроительные работы (перекрытия)</v>
          </cell>
        </row>
        <row r="2888">
          <cell r="A2888">
            <v>2009</v>
          </cell>
          <cell r="O2888">
            <v>428.22</v>
          </cell>
          <cell r="AC2888" t="str">
            <v>Общестроительные работы (перекрытия)</v>
          </cell>
        </row>
        <row r="2889">
          <cell r="A2889">
            <v>2009</v>
          </cell>
          <cell r="O2889">
            <v>1602.06</v>
          </cell>
          <cell r="AC2889" t="str">
            <v>Общестроительные работы (перекрытия)</v>
          </cell>
        </row>
        <row r="2890">
          <cell r="A2890">
            <v>2009</v>
          </cell>
          <cell r="O2890">
            <v>871.54</v>
          </cell>
          <cell r="AC2890" t="str">
            <v>Общестроительные работы (перекрытия)</v>
          </cell>
        </row>
        <row r="2891">
          <cell r="A2891">
            <v>2009</v>
          </cell>
        </row>
        <row r="2892">
          <cell r="A2892">
            <v>2009</v>
          </cell>
          <cell r="O2892">
            <v>2617.3200000000002</v>
          </cell>
          <cell r="AC2892" t="str">
            <v>Общестроительные работы (перекрытия)</v>
          </cell>
        </row>
        <row r="2893">
          <cell r="A2893">
            <v>2009</v>
          </cell>
          <cell r="O2893">
            <v>3927.32</v>
          </cell>
          <cell r="AC2893" t="str">
            <v>Общестроительные работы (перекрытия)</v>
          </cell>
        </row>
        <row r="2894">
          <cell r="A2894">
            <v>2009</v>
          </cell>
          <cell r="O2894">
            <v>67.790000000000006</v>
          </cell>
          <cell r="AC2894" t="str">
            <v>Общестроительные работы (перекрытия)</v>
          </cell>
        </row>
        <row r="2895">
          <cell r="A2895">
            <v>2009</v>
          </cell>
          <cell r="O2895">
            <v>7733.29</v>
          </cell>
          <cell r="AC2895" t="str">
            <v>Общестроительные работы (перекрытия)</v>
          </cell>
        </row>
        <row r="2896">
          <cell r="A2896">
            <v>2009</v>
          </cell>
          <cell r="O2896">
            <v>6942.19</v>
          </cell>
          <cell r="AC2896" t="str">
            <v>Общестроительные работы (перекрытия)</v>
          </cell>
        </row>
        <row r="2897">
          <cell r="A2897">
            <v>2009</v>
          </cell>
          <cell r="O2897">
            <v>971.58</v>
          </cell>
          <cell r="AC2897" t="str">
            <v>Общестроительные работы (перекрытия)</v>
          </cell>
        </row>
        <row r="2898">
          <cell r="A2898">
            <v>2009</v>
          </cell>
          <cell r="O2898">
            <v>276.62</v>
          </cell>
          <cell r="AC2898" t="str">
            <v>Общестроительные работы (перекрытия)</v>
          </cell>
        </row>
        <row r="2899">
          <cell r="A2899">
            <v>2009</v>
          </cell>
          <cell r="O2899">
            <v>62.71</v>
          </cell>
          <cell r="AC2899" t="str">
            <v>Общестроительные работы (перекрытия)</v>
          </cell>
        </row>
        <row r="2900">
          <cell r="A2900">
            <v>2009</v>
          </cell>
          <cell r="O2900">
            <v>1321.32</v>
          </cell>
          <cell r="AC2900" t="str">
            <v>Общестроительные работы (перекрытия)</v>
          </cell>
        </row>
        <row r="2901">
          <cell r="A2901">
            <v>2009</v>
          </cell>
          <cell r="O2901">
            <v>203.87</v>
          </cell>
          <cell r="AC2901" t="str">
            <v>Общестроительные работы (перекрытия)</v>
          </cell>
        </row>
        <row r="2902">
          <cell r="A2902">
            <v>2009</v>
          </cell>
          <cell r="O2902">
            <v>2816.02</v>
          </cell>
          <cell r="AC2902" t="str">
            <v>Общестроительные работы (перекрытия)</v>
          </cell>
        </row>
        <row r="2903">
          <cell r="A2903">
            <v>2009</v>
          </cell>
          <cell r="O2903">
            <v>1369.12</v>
          </cell>
          <cell r="AC2903" t="str">
            <v>Общестроительные работы (перекрытия)</v>
          </cell>
        </row>
        <row r="2904">
          <cell r="A2904">
            <v>2009</v>
          </cell>
          <cell r="O2904">
            <v>3204.12</v>
          </cell>
          <cell r="AC2904" t="str">
            <v>Общестроительные работы (перекрытия)</v>
          </cell>
        </row>
        <row r="2905">
          <cell r="A2905">
            <v>2009</v>
          </cell>
          <cell r="O2905">
            <v>7048.36</v>
          </cell>
          <cell r="AC2905" t="str">
            <v>Общестроительные работы (перекрытия)</v>
          </cell>
        </row>
        <row r="2906">
          <cell r="A2906">
            <v>2009</v>
          </cell>
        </row>
        <row r="2907">
          <cell r="A2907">
            <v>2009</v>
          </cell>
          <cell r="O2907">
            <v>14003.76</v>
          </cell>
          <cell r="AC2907" t="str">
            <v>Отопление и вентиляция (система отопления)</v>
          </cell>
        </row>
        <row r="2908">
          <cell r="A2908">
            <v>2009</v>
          </cell>
          <cell r="O2908">
            <v>9116.69</v>
          </cell>
          <cell r="AC2908" t="str">
            <v>Отопление и вентиляция (система отопления)</v>
          </cell>
        </row>
        <row r="2909">
          <cell r="A2909">
            <v>2009</v>
          </cell>
          <cell r="O2909">
            <v>14451.86</v>
          </cell>
          <cell r="AC2909" t="str">
            <v>Отопление и вентиляция (система отопления)</v>
          </cell>
        </row>
        <row r="2910">
          <cell r="A2910">
            <v>2009</v>
          </cell>
          <cell r="O2910">
            <v>12903.41</v>
          </cell>
          <cell r="AC2910" t="str">
            <v>Отопление и вентиляция (система отопления)</v>
          </cell>
        </row>
        <row r="2911">
          <cell r="A2911">
            <v>2009</v>
          </cell>
          <cell r="O2911">
            <v>15487.58</v>
          </cell>
          <cell r="AC2911" t="str">
            <v>Отопление и вентиляция (система отопления)</v>
          </cell>
        </row>
        <row r="2912">
          <cell r="A2912">
            <v>2009</v>
          </cell>
          <cell r="O2912">
            <v>3612.96</v>
          </cell>
          <cell r="AC2912" t="str">
            <v>Отопление и вентиляция (система отопления)</v>
          </cell>
        </row>
        <row r="2913">
          <cell r="A2913">
            <v>2009</v>
          </cell>
          <cell r="O2913">
            <v>8260.16</v>
          </cell>
          <cell r="AC2913" t="str">
            <v>Отопление и вентиляция (система отопления)</v>
          </cell>
        </row>
        <row r="2914">
          <cell r="A2914">
            <v>2009</v>
          </cell>
          <cell r="O2914">
            <v>4646.21</v>
          </cell>
          <cell r="AC2914" t="str">
            <v>Отопление и вентиляция (система отопления)</v>
          </cell>
        </row>
        <row r="2915">
          <cell r="A2915">
            <v>2009</v>
          </cell>
          <cell r="O2915">
            <v>5678.03</v>
          </cell>
          <cell r="AC2915" t="str">
            <v>Отопление и вентиляция (система отопления)</v>
          </cell>
        </row>
        <row r="2916">
          <cell r="A2916">
            <v>2009</v>
          </cell>
          <cell r="O2916">
            <v>13420.06</v>
          </cell>
          <cell r="AC2916" t="str">
            <v>Отопление и вентиляция (система отопления)</v>
          </cell>
        </row>
        <row r="2917">
          <cell r="A2917">
            <v>2009</v>
          </cell>
          <cell r="O2917">
            <v>22587.21</v>
          </cell>
          <cell r="AC2917" t="str">
            <v>Отопление и вентиляция (система отопления)</v>
          </cell>
        </row>
        <row r="2918">
          <cell r="A2918">
            <v>2009</v>
          </cell>
          <cell r="O2918">
            <v>3685.77</v>
          </cell>
          <cell r="AC2918" t="str">
            <v>Отопление и вентиляция (система отопления)</v>
          </cell>
        </row>
        <row r="2919">
          <cell r="A2919">
            <v>2009</v>
          </cell>
          <cell r="O2919">
            <v>5629.67</v>
          </cell>
          <cell r="AC2919" t="str">
            <v>Отопление и вентиляция (система отопления)</v>
          </cell>
        </row>
        <row r="2920">
          <cell r="A2920">
            <v>2009</v>
          </cell>
          <cell r="O2920">
            <v>25468.29</v>
          </cell>
          <cell r="AC2920" t="str">
            <v>Отопление и вентиляция (система отопления)</v>
          </cell>
        </row>
        <row r="2921">
          <cell r="A2921">
            <v>2009</v>
          </cell>
          <cell r="O2921">
            <v>20348.27</v>
          </cell>
          <cell r="AC2921" t="str">
            <v>Отопление и вентиляция (система отопления)</v>
          </cell>
        </row>
        <row r="2922">
          <cell r="A2922">
            <v>2009</v>
          </cell>
          <cell r="O2922">
            <v>19317.96</v>
          </cell>
          <cell r="AC2922" t="str">
            <v>Отопление и вентиляция (система отопления)</v>
          </cell>
        </row>
        <row r="2923">
          <cell r="A2923">
            <v>2009</v>
          </cell>
        </row>
        <row r="2924">
          <cell r="A2924">
            <v>2009</v>
          </cell>
          <cell r="O2924">
            <v>8523.23</v>
          </cell>
          <cell r="AC2924" t="str">
            <v>Отопление и вентиляция (вентиляция)</v>
          </cell>
        </row>
        <row r="2925">
          <cell r="A2925">
            <v>2009</v>
          </cell>
          <cell r="O2925">
            <v>7839.04</v>
          </cell>
          <cell r="AC2925" t="str">
            <v>Отопление и вентиляция (вентиляция)</v>
          </cell>
        </row>
        <row r="2926">
          <cell r="A2926">
            <v>2009</v>
          </cell>
          <cell r="O2926">
            <v>429</v>
          </cell>
          <cell r="AC2926" t="str">
            <v>Отопление и вентиляция (вентиляция)</v>
          </cell>
        </row>
        <row r="2927">
          <cell r="A2927">
            <v>2009</v>
          </cell>
          <cell r="O2927">
            <v>101.4</v>
          </cell>
          <cell r="AC2927" t="str">
            <v>Отопление и вентиляция (вентиляция)</v>
          </cell>
        </row>
        <row r="2928">
          <cell r="A2928">
            <v>2009</v>
          </cell>
          <cell r="O2928">
            <v>312</v>
          </cell>
          <cell r="AC2928" t="str">
            <v>Отопление и вентиляция (вентиляция)</v>
          </cell>
        </row>
        <row r="2929">
          <cell r="A2929">
            <v>2009</v>
          </cell>
          <cell r="O2929">
            <v>2438.65</v>
          </cell>
          <cell r="AC2929" t="str">
            <v>Отопление и вентиляция (вентиляция)</v>
          </cell>
        </row>
        <row r="2930">
          <cell r="A2930">
            <v>2009</v>
          </cell>
          <cell r="O2930">
            <v>936.01</v>
          </cell>
          <cell r="AC2930" t="str">
            <v>Отопление и вентиляция (вентиляция)</v>
          </cell>
        </row>
        <row r="2931">
          <cell r="A2931">
            <v>2009</v>
          </cell>
          <cell r="O2931">
            <v>1263.6099999999999</v>
          </cell>
          <cell r="AC2931" t="str">
            <v>Отопление и вентиляция (вентиляция)</v>
          </cell>
        </row>
        <row r="2932">
          <cell r="A2932">
            <v>2009</v>
          </cell>
          <cell r="O2932">
            <v>23251.41</v>
          </cell>
          <cell r="AC2932" t="str">
            <v>Отопление и вентиляция (вентиляция)</v>
          </cell>
        </row>
        <row r="2933">
          <cell r="A2933">
            <v>2009</v>
          </cell>
          <cell r="O2933">
            <v>8736.0499999999993</v>
          </cell>
          <cell r="AC2933" t="str">
            <v>Отопление и вентиляция (вентиляция)</v>
          </cell>
        </row>
        <row r="2934">
          <cell r="A2934">
            <v>2009</v>
          </cell>
          <cell r="O2934">
            <v>1138.81</v>
          </cell>
          <cell r="AC2934" t="str">
            <v>Отопление и вентиляция (вентиляция)</v>
          </cell>
        </row>
        <row r="2935">
          <cell r="A2935">
            <v>2009</v>
          </cell>
          <cell r="O2935">
            <v>826.8</v>
          </cell>
          <cell r="AC2935" t="str">
            <v>Отопление и вентиляция (вентиляция)</v>
          </cell>
        </row>
        <row r="2936">
          <cell r="A2936">
            <v>2009</v>
          </cell>
          <cell r="O2936">
            <v>826.8</v>
          </cell>
          <cell r="AC2936" t="str">
            <v>Отопление и вентиляция (вентиляция)</v>
          </cell>
        </row>
        <row r="2937">
          <cell r="A2937">
            <v>2009</v>
          </cell>
          <cell r="O2937">
            <v>772.2</v>
          </cell>
          <cell r="AC2937" t="str">
            <v>Отопление и вентиляция (вентиляция)</v>
          </cell>
        </row>
        <row r="2938">
          <cell r="A2938">
            <v>2009</v>
          </cell>
          <cell r="O2938">
            <v>16380.09</v>
          </cell>
          <cell r="AC2938" t="str">
            <v>Отопление и вентиляция (вентиляция)</v>
          </cell>
        </row>
        <row r="2939">
          <cell r="A2939">
            <v>2009</v>
          </cell>
          <cell r="O2939">
            <v>561.6</v>
          </cell>
          <cell r="AC2939" t="str">
            <v>Отопление и вентиляция (вентиляция)</v>
          </cell>
        </row>
        <row r="2940">
          <cell r="A2940">
            <v>2009</v>
          </cell>
          <cell r="O2940">
            <v>616.20000000000005</v>
          </cell>
          <cell r="AC2940" t="str">
            <v>Отопление и вентиляция (вентиляция)</v>
          </cell>
        </row>
        <row r="2941">
          <cell r="A2941">
            <v>2009</v>
          </cell>
          <cell r="O2941">
            <v>7639.45</v>
          </cell>
          <cell r="AC2941" t="str">
            <v>Отопление и вентиляция (вентиляция)</v>
          </cell>
        </row>
        <row r="2942">
          <cell r="A2942">
            <v>2009</v>
          </cell>
          <cell r="O2942">
            <v>7020.04</v>
          </cell>
          <cell r="AC2942" t="str">
            <v>Отопление и вентиляция (вентиляция)</v>
          </cell>
        </row>
        <row r="2943">
          <cell r="A2943">
            <v>2009</v>
          </cell>
          <cell r="O2943">
            <v>483.6</v>
          </cell>
          <cell r="AC2943" t="str">
            <v>Отопление и вентиляция (вентиляция)</v>
          </cell>
        </row>
        <row r="2944">
          <cell r="A2944">
            <v>2009</v>
          </cell>
          <cell r="O2944">
            <v>998.41</v>
          </cell>
          <cell r="AC2944" t="str">
            <v>Отопление и вентиляция (вентиляция)</v>
          </cell>
        </row>
        <row r="2945">
          <cell r="A2945">
            <v>2009</v>
          </cell>
          <cell r="O2945">
            <v>7947.59</v>
          </cell>
          <cell r="AC2945" t="str">
            <v>Отопление и вентиляция (вентиляция)</v>
          </cell>
        </row>
        <row r="2946">
          <cell r="A2946">
            <v>2009</v>
          </cell>
          <cell r="O2946">
            <v>7800.04</v>
          </cell>
          <cell r="AC2946" t="str">
            <v>Отопление и вентиляция (вентиляция)</v>
          </cell>
        </row>
        <row r="2947">
          <cell r="A2947">
            <v>2009</v>
          </cell>
          <cell r="O2947">
            <v>670.8</v>
          </cell>
          <cell r="AC2947" t="str">
            <v>Отопление и вентиляция (вентиляция)</v>
          </cell>
        </row>
        <row r="2948">
          <cell r="A2948">
            <v>2009</v>
          </cell>
          <cell r="O2948">
            <v>374.4</v>
          </cell>
          <cell r="AC2948" t="str">
            <v>Отопление и вентиляция (вентиляция)</v>
          </cell>
        </row>
        <row r="2949">
          <cell r="A2949">
            <v>2009</v>
          </cell>
          <cell r="O2949">
            <v>27659.97</v>
          </cell>
          <cell r="AC2949" t="str">
            <v>Отопление и вентиляция (вентиляция)</v>
          </cell>
        </row>
        <row r="2950">
          <cell r="A2950">
            <v>2009</v>
          </cell>
          <cell r="O2950">
            <v>7488.04</v>
          </cell>
          <cell r="AC2950" t="str">
            <v>Отопление и вентиляция (вентиляция)</v>
          </cell>
        </row>
        <row r="2951">
          <cell r="A2951">
            <v>2009</v>
          </cell>
          <cell r="O2951">
            <v>296.39999999999998</v>
          </cell>
          <cell r="AC2951" t="str">
            <v>Отопление и вентиляция (вентиляция)</v>
          </cell>
        </row>
        <row r="2952">
          <cell r="A2952">
            <v>2009</v>
          </cell>
          <cell r="O2952">
            <v>1872.01</v>
          </cell>
          <cell r="AC2952" t="str">
            <v>Отопление и вентиляция (вентиляция)</v>
          </cell>
        </row>
        <row r="2953">
          <cell r="A2953">
            <v>2009</v>
          </cell>
          <cell r="O2953">
            <v>12168.07</v>
          </cell>
          <cell r="AC2953" t="str">
            <v>Отопление и вентиляция (вентиляция)</v>
          </cell>
        </row>
        <row r="2954">
          <cell r="A2954">
            <v>2009</v>
          </cell>
          <cell r="O2954">
            <v>358.8</v>
          </cell>
          <cell r="AC2954" t="str">
            <v>Отопление и вентиляция (вентиляция)</v>
          </cell>
        </row>
        <row r="2955">
          <cell r="A2955">
            <v>2009</v>
          </cell>
          <cell r="O2955">
            <v>4680.03</v>
          </cell>
          <cell r="AC2955" t="str">
            <v>Отопление и вентиляция (вентиляция)</v>
          </cell>
        </row>
        <row r="2956">
          <cell r="A2956">
            <v>2009</v>
          </cell>
          <cell r="O2956">
            <v>1310.4100000000001</v>
          </cell>
          <cell r="AC2956" t="str">
            <v>Отопление и вентиляция (вентиляция)</v>
          </cell>
        </row>
        <row r="2957">
          <cell r="A2957">
            <v>2009</v>
          </cell>
          <cell r="O2957">
            <v>20515.259999999998</v>
          </cell>
          <cell r="AC2957" t="str">
            <v>Отопление и вентиляция (вентиляция)</v>
          </cell>
        </row>
        <row r="2958">
          <cell r="A2958">
            <v>2009</v>
          </cell>
          <cell r="O2958">
            <v>10296.06</v>
          </cell>
          <cell r="AC2958" t="str">
            <v>Отопление и вентиляция (вентиляция)</v>
          </cell>
        </row>
        <row r="2959">
          <cell r="A2959">
            <v>2009</v>
          </cell>
          <cell r="O2959">
            <v>2558.41</v>
          </cell>
          <cell r="AC2959" t="str">
            <v>Отопление и вентиляция (вентиляция)</v>
          </cell>
        </row>
        <row r="2960">
          <cell r="A2960">
            <v>2009</v>
          </cell>
          <cell r="O2960">
            <v>780</v>
          </cell>
          <cell r="AC2960" t="str">
            <v>Отопление и вентиляция (вентиляция)</v>
          </cell>
        </row>
        <row r="2961">
          <cell r="A2961">
            <v>2009</v>
          </cell>
          <cell r="O2961">
            <v>3120.02</v>
          </cell>
          <cell r="AC2961" t="str">
            <v>Отопление и вентиляция (вентиляция)</v>
          </cell>
        </row>
        <row r="2962">
          <cell r="A2962">
            <v>2009</v>
          </cell>
          <cell r="O2962">
            <v>592.79999999999995</v>
          </cell>
          <cell r="AC2962" t="str">
            <v>Отопление и вентиляция (вентиляция)</v>
          </cell>
        </row>
        <row r="2963">
          <cell r="A2963">
            <v>2009</v>
          </cell>
          <cell r="O2963">
            <v>499.2</v>
          </cell>
          <cell r="AC2963" t="str">
            <v>Отопление и вентиляция (вентиляция)</v>
          </cell>
        </row>
        <row r="2964">
          <cell r="A2964">
            <v>2009</v>
          </cell>
          <cell r="O2964">
            <v>538.20000000000005</v>
          </cell>
          <cell r="AC2964" t="str">
            <v>Отопление и вентиляция (вентиляция)</v>
          </cell>
        </row>
        <row r="2965">
          <cell r="A2965">
            <v>2009</v>
          </cell>
          <cell r="O2965">
            <v>717.6</v>
          </cell>
          <cell r="AC2965" t="str">
            <v>Отопление и вентиляция (вентиляция)</v>
          </cell>
        </row>
        <row r="2966">
          <cell r="A2966">
            <v>2009</v>
          </cell>
          <cell r="O2966">
            <v>639.6</v>
          </cell>
          <cell r="AC2966" t="str">
            <v>Отопление и вентиляция (вентиляция)</v>
          </cell>
        </row>
        <row r="2967">
          <cell r="A2967">
            <v>2009</v>
          </cell>
          <cell r="O2967">
            <v>1154.4100000000001</v>
          </cell>
          <cell r="AC2967" t="str">
            <v>Отопление и вентиляция (вентиляция)</v>
          </cell>
        </row>
        <row r="2968">
          <cell r="A2968">
            <v>2009</v>
          </cell>
          <cell r="O2968">
            <v>3302.08</v>
          </cell>
          <cell r="AC2968" t="str">
            <v>Отопление и вентиляция (вентиляция)</v>
          </cell>
        </row>
        <row r="2969">
          <cell r="A2969">
            <v>2009</v>
          </cell>
          <cell r="O2969">
            <v>3183.98</v>
          </cell>
          <cell r="AC2969" t="str">
            <v>Отопление и вентиляция (вентиляция)</v>
          </cell>
        </row>
        <row r="2970">
          <cell r="A2970">
            <v>2009</v>
          </cell>
          <cell r="O2970">
            <v>85.8</v>
          </cell>
          <cell r="AC2970" t="str">
            <v>Отопление и вентиляция (вентиляция)</v>
          </cell>
        </row>
        <row r="2971">
          <cell r="A2971">
            <v>2009</v>
          </cell>
          <cell r="O2971">
            <v>93.6</v>
          </cell>
          <cell r="AC2971" t="str">
            <v>Отопление и вентиляция (вентиляция)</v>
          </cell>
        </row>
        <row r="2972">
          <cell r="A2972">
            <v>2009</v>
          </cell>
          <cell r="O2972">
            <v>1240.44</v>
          </cell>
          <cell r="AC2972" t="str">
            <v>Отопление и вентиляция (вентиляция)</v>
          </cell>
        </row>
        <row r="2973">
          <cell r="A2973">
            <v>2009</v>
          </cell>
          <cell r="O2973">
            <v>1263.6099999999999</v>
          </cell>
          <cell r="AC2973" t="str">
            <v>Отопление и вентиляция (вентиляция)</v>
          </cell>
        </row>
        <row r="2974">
          <cell r="A2974">
            <v>2009</v>
          </cell>
          <cell r="O2974">
            <v>15075.65</v>
          </cell>
          <cell r="AC2974" t="str">
            <v>Отопление и вентиляция (вентиляция)</v>
          </cell>
        </row>
        <row r="2975">
          <cell r="A2975">
            <v>2009</v>
          </cell>
          <cell r="O2975">
            <v>3120.02</v>
          </cell>
          <cell r="AC2975" t="str">
            <v>Отопление и вентиляция (вентиляция)</v>
          </cell>
        </row>
        <row r="2976">
          <cell r="A2976">
            <v>2009</v>
          </cell>
          <cell r="O2976">
            <v>1138.81</v>
          </cell>
          <cell r="AC2976" t="str">
            <v>Отопление и вентиляция (вентиляция)</v>
          </cell>
        </row>
        <row r="2977">
          <cell r="A2977">
            <v>2009</v>
          </cell>
          <cell r="O2977">
            <v>319.8</v>
          </cell>
          <cell r="AC2977" t="str">
            <v>Отопление и вентиляция (вентиляция)</v>
          </cell>
        </row>
        <row r="2978">
          <cell r="A2978">
            <v>2009</v>
          </cell>
          <cell r="O2978">
            <v>1716.01</v>
          </cell>
          <cell r="AC2978" t="str">
            <v>Отопление и вентиляция (вентиляция)</v>
          </cell>
        </row>
        <row r="2979">
          <cell r="A2979">
            <v>2009</v>
          </cell>
          <cell r="O2979">
            <v>12870.07</v>
          </cell>
          <cell r="AC2979" t="str">
            <v>Отопление и вентиляция (вентиляция)</v>
          </cell>
        </row>
        <row r="2980">
          <cell r="A2980">
            <v>2009</v>
          </cell>
          <cell r="O2980">
            <v>195</v>
          </cell>
          <cell r="AC2980" t="str">
            <v>Отопление и вентиляция (вентиляция)</v>
          </cell>
        </row>
        <row r="2981">
          <cell r="A2981">
            <v>2009</v>
          </cell>
          <cell r="O2981">
            <v>10632.28</v>
          </cell>
          <cell r="AC2981" t="str">
            <v>Отопление и вентиляция (вентиляция)</v>
          </cell>
        </row>
        <row r="2982">
          <cell r="A2982">
            <v>2009</v>
          </cell>
          <cell r="O2982">
            <v>3744.02</v>
          </cell>
          <cell r="AC2982" t="str">
            <v>Отопление и вентиляция (вентиляция)</v>
          </cell>
        </row>
        <row r="2983">
          <cell r="A2983">
            <v>2009</v>
          </cell>
          <cell r="O2983">
            <v>405.6</v>
          </cell>
          <cell r="AC2983" t="str">
            <v>Отопление и вентиляция (вентиляция)</v>
          </cell>
        </row>
        <row r="2984">
          <cell r="A2984">
            <v>2009</v>
          </cell>
          <cell r="O2984">
            <v>421.2</v>
          </cell>
          <cell r="AC2984" t="str">
            <v>Отопление и вентиляция (вентиляция)</v>
          </cell>
        </row>
        <row r="2985">
          <cell r="A2985">
            <v>2009</v>
          </cell>
          <cell r="O2985">
            <v>6552.04</v>
          </cell>
          <cell r="AC2985" t="str">
            <v>Отопление и вентиляция (вентиляция)</v>
          </cell>
        </row>
        <row r="2986">
          <cell r="A2986">
            <v>2009</v>
          </cell>
          <cell r="O2986">
            <v>374.4</v>
          </cell>
          <cell r="AC2986" t="str">
            <v>Отопление и вентиляция (вентиляция)</v>
          </cell>
        </row>
        <row r="2987">
          <cell r="A2987">
            <v>2009</v>
          </cell>
          <cell r="O2987">
            <v>335.4</v>
          </cell>
          <cell r="AC2987" t="str">
            <v>Отопление и вентиляция (вентиляция)</v>
          </cell>
        </row>
        <row r="2988">
          <cell r="A2988">
            <v>2009</v>
          </cell>
          <cell r="O2988">
            <v>18501.41</v>
          </cell>
          <cell r="AC2988" t="str">
            <v>Отопление и вентиляция (вентиляция)</v>
          </cell>
        </row>
        <row r="2989">
          <cell r="A2989">
            <v>2009</v>
          </cell>
          <cell r="O2989">
            <v>4680.03</v>
          </cell>
          <cell r="AC2989" t="str">
            <v>Отопление и вентиляция (вентиляция)</v>
          </cell>
        </row>
        <row r="2990">
          <cell r="A2990">
            <v>2009</v>
          </cell>
          <cell r="O2990">
            <v>343.2</v>
          </cell>
          <cell r="AC2990" t="str">
            <v>Отопление и вентиляция (вентиляция)</v>
          </cell>
        </row>
        <row r="2991">
          <cell r="A2991">
            <v>2009</v>
          </cell>
          <cell r="O2991">
            <v>3744.02</v>
          </cell>
          <cell r="AC2991" t="str">
            <v>Отопление и вентиляция (вентиляция)</v>
          </cell>
        </row>
        <row r="2992">
          <cell r="A2992">
            <v>2009</v>
          </cell>
          <cell r="O2992">
            <v>9360.0499999999993</v>
          </cell>
          <cell r="AC2992" t="str">
            <v>Отопление и вентиляция (вентиляция)</v>
          </cell>
        </row>
        <row r="2993">
          <cell r="A2993">
            <v>2009</v>
          </cell>
          <cell r="O2993">
            <v>717.6</v>
          </cell>
          <cell r="AC2993" t="str">
            <v>Отопление и вентиляция (вентиляция)</v>
          </cell>
        </row>
        <row r="2994">
          <cell r="A2994">
            <v>2009</v>
          </cell>
        </row>
        <row r="2995">
          <cell r="A2995">
            <v>2009</v>
          </cell>
          <cell r="O2995">
            <v>7689.61</v>
          </cell>
          <cell r="AC2995" t="str">
            <v>Силовое электрооборудование и освещение</v>
          </cell>
        </row>
        <row r="2996">
          <cell r="A2996">
            <v>2009</v>
          </cell>
          <cell r="O2996">
            <v>1399.28</v>
          </cell>
          <cell r="AC2996" t="str">
            <v>Силовое электрооборудование и освещение</v>
          </cell>
        </row>
        <row r="2997">
          <cell r="A2997">
            <v>2009</v>
          </cell>
          <cell r="O2997">
            <v>27048.65</v>
          </cell>
          <cell r="AC2997" t="str">
            <v>Силовое электрооборудование и освещение</v>
          </cell>
        </row>
        <row r="2998">
          <cell r="A2998">
            <v>2009</v>
          </cell>
          <cell r="O2998">
            <v>16315.44</v>
          </cell>
          <cell r="AC2998" t="str">
            <v>Силовое электрооборудование и освещение</v>
          </cell>
        </row>
        <row r="2999">
          <cell r="A2999">
            <v>2009</v>
          </cell>
          <cell r="O2999">
            <v>5576.79</v>
          </cell>
          <cell r="AC2999" t="str">
            <v>Силовое электрооборудование и освещение</v>
          </cell>
        </row>
        <row r="3000">
          <cell r="A3000">
            <v>2009</v>
          </cell>
          <cell r="O3000">
            <v>1930.98</v>
          </cell>
          <cell r="AC3000" t="str">
            <v>Силовое электрооборудование и освещение</v>
          </cell>
        </row>
        <row r="3001">
          <cell r="A3001">
            <v>2009</v>
          </cell>
          <cell r="O3001">
            <v>6790.45</v>
          </cell>
          <cell r="AC3001" t="str">
            <v>Силовое электрооборудование и освещение</v>
          </cell>
        </row>
        <row r="3002">
          <cell r="A3002">
            <v>2009</v>
          </cell>
          <cell r="O3002">
            <v>261261.64</v>
          </cell>
          <cell r="AC3002" t="str">
            <v>Силовое электрооборудование и освещение</v>
          </cell>
        </row>
        <row r="3003">
          <cell r="A3003">
            <v>2009</v>
          </cell>
          <cell r="O3003">
            <v>15225.54</v>
          </cell>
          <cell r="AC3003" t="str">
            <v>Силовое электрооборудование и освещение</v>
          </cell>
        </row>
        <row r="3004">
          <cell r="A3004">
            <v>2009</v>
          </cell>
          <cell r="O3004">
            <v>30247.59</v>
          </cell>
          <cell r="AC3004" t="str">
            <v>Силовое электрооборудование и освещение</v>
          </cell>
        </row>
        <row r="3005">
          <cell r="A3005">
            <v>2009</v>
          </cell>
          <cell r="O3005">
            <v>183808.95</v>
          </cell>
          <cell r="AC3005" t="str">
            <v>Силовое электрооборудование и освещение</v>
          </cell>
        </row>
        <row r="3006">
          <cell r="A3006">
            <v>2009</v>
          </cell>
          <cell r="O3006">
            <v>187.88</v>
          </cell>
          <cell r="AC3006" t="str">
            <v>Силовое электрооборудование и освещение</v>
          </cell>
        </row>
        <row r="3007">
          <cell r="A3007">
            <v>2009</v>
          </cell>
          <cell r="O3007">
            <v>437.38</v>
          </cell>
          <cell r="AC3007" t="str">
            <v>Силовое электрооборудование и освещение</v>
          </cell>
        </row>
        <row r="3008">
          <cell r="A3008">
            <v>2009</v>
          </cell>
          <cell r="O3008">
            <v>2904.8</v>
          </cell>
          <cell r="AC3008" t="str">
            <v>Силовое электрооборудование и освещение</v>
          </cell>
        </row>
        <row r="3009">
          <cell r="A3009">
            <v>2009</v>
          </cell>
          <cell r="O3009">
            <v>424131.85</v>
          </cell>
          <cell r="AC3009" t="str">
            <v>Силовое электрооборудование и освещение</v>
          </cell>
        </row>
        <row r="3010">
          <cell r="A3010">
            <v>2009</v>
          </cell>
          <cell r="O3010">
            <v>10771.2</v>
          </cell>
          <cell r="AC3010" t="str">
            <v>Силовое электрооборудование и освещение</v>
          </cell>
        </row>
        <row r="3011">
          <cell r="A3011">
            <v>2009</v>
          </cell>
        </row>
        <row r="3012">
          <cell r="A3012">
            <v>2009</v>
          </cell>
          <cell r="O3012">
            <v>1538.91</v>
          </cell>
          <cell r="AC3012" t="str">
            <v>Общестроительные работы (кровля)</v>
          </cell>
        </row>
        <row r="3013">
          <cell r="A3013">
            <v>2009</v>
          </cell>
          <cell r="O3013">
            <v>6408.93</v>
          </cell>
          <cell r="AC3013" t="str">
            <v>Общестроительные работы (кровля)</v>
          </cell>
        </row>
        <row r="3014">
          <cell r="A3014">
            <v>2009</v>
          </cell>
          <cell r="O3014">
            <v>4232.99</v>
          </cell>
          <cell r="AC3014" t="str">
            <v>Общестроительные работы (кровля)</v>
          </cell>
        </row>
        <row r="3015">
          <cell r="A3015">
            <v>2009</v>
          </cell>
          <cell r="O3015">
            <v>39766.29</v>
          </cell>
          <cell r="AC3015" t="str">
            <v>Общестроительные работы (кровля)</v>
          </cell>
        </row>
        <row r="3016">
          <cell r="A3016">
            <v>2009</v>
          </cell>
          <cell r="O3016">
            <v>35236.129999999997</v>
          </cell>
          <cell r="AC3016" t="str">
            <v>Общестроительные работы (кровля)</v>
          </cell>
        </row>
        <row r="3017">
          <cell r="A3017">
            <v>2009</v>
          </cell>
          <cell r="O3017">
            <v>-2777.63</v>
          </cell>
          <cell r="AC3017" t="str">
            <v>Общестроительные работы (кровля)</v>
          </cell>
        </row>
        <row r="3018">
          <cell r="A3018">
            <v>2009</v>
          </cell>
          <cell r="O3018">
            <v>5959.59</v>
          </cell>
          <cell r="AC3018" t="str">
            <v>Общестроительные работы (кровля)</v>
          </cell>
        </row>
        <row r="3019">
          <cell r="A3019">
            <v>2009</v>
          </cell>
          <cell r="O3019">
            <v>625.44000000000005</v>
          </cell>
          <cell r="AC3019" t="str">
            <v>Общестроительные работы (кровля)</v>
          </cell>
        </row>
        <row r="3020">
          <cell r="A3020">
            <v>2009</v>
          </cell>
          <cell r="O3020">
            <v>40912.910000000003</v>
          </cell>
          <cell r="AC3020" t="str">
            <v>Общестроительные работы (кровля)</v>
          </cell>
        </row>
        <row r="3021">
          <cell r="A3021">
            <v>2009</v>
          </cell>
          <cell r="O3021">
            <v>15972.71</v>
          </cell>
          <cell r="AC3021" t="str">
            <v>Общестроительные работы (кровля)</v>
          </cell>
        </row>
        <row r="3022">
          <cell r="A3022">
            <v>2009</v>
          </cell>
          <cell r="O3022">
            <v>4111.16</v>
          </cell>
          <cell r="AC3022" t="str">
            <v>Общестроительные работы (кровля)</v>
          </cell>
        </row>
        <row r="3023">
          <cell r="A3023">
            <v>2009</v>
          </cell>
          <cell r="O3023">
            <v>9003.06</v>
          </cell>
          <cell r="AC3023" t="str">
            <v>Общестроительные работы (кровля)</v>
          </cell>
        </row>
        <row r="3024">
          <cell r="A3024">
            <v>2009</v>
          </cell>
        </row>
        <row r="3025">
          <cell r="A3025">
            <v>2009</v>
          </cell>
          <cell r="O3025">
            <v>207574.83</v>
          </cell>
          <cell r="AC3025" t="str">
            <v>Снос строений</v>
          </cell>
        </row>
        <row r="3026">
          <cell r="A3026">
            <v>2009</v>
          </cell>
        </row>
        <row r="3027">
          <cell r="A3027">
            <v>2009</v>
          </cell>
          <cell r="O3027">
            <v>310016.09999999998</v>
          </cell>
          <cell r="AC3027" t="str">
            <v>Общестроительные работы (Внутренняя отделка)</v>
          </cell>
        </row>
        <row r="3028">
          <cell r="A3028">
            <v>2009</v>
          </cell>
        </row>
        <row r="3029">
          <cell r="A3029">
            <v>2009</v>
          </cell>
          <cell r="O3029">
            <v>31892.080000000002</v>
          </cell>
          <cell r="AC3029" t="str">
            <v>Общестроительные работы (полы)</v>
          </cell>
        </row>
        <row r="3030">
          <cell r="A3030">
            <v>2009</v>
          </cell>
          <cell r="O3030">
            <v>653137.31000000006</v>
          </cell>
          <cell r="AC3030" t="str">
            <v>Общестроительные работы (полы)</v>
          </cell>
        </row>
        <row r="3031">
          <cell r="A3031">
            <v>2009</v>
          </cell>
          <cell r="O3031">
            <v>39660.03</v>
          </cell>
          <cell r="AC3031" t="str">
            <v>Общестроительные работы (полы)</v>
          </cell>
        </row>
        <row r="3032">
          <cell r="A3032">
            <v>2009</v>
          </cell>
          <cell r="O3032">
            <v>581.42999999999995</v>
          </cell>
          <cell r="AC3032" t="str">
            <v>Общестроительные работы (полы)</v>
          </cell>
        </row>
        <row r="3033">
          <cell r="A3033">
            <v>2009</v>
          </cell>
          <cell r="O3033">
            <v>689.37</v>
          </cell>
          <cell r="AC3033" t="str">
            <v>Общестроительные работы (полы)</v>
          </cell>
        </row>
        <row r="3034">
          <cell r="A3034">
            <v>2009</v>
          </cell>
          <cell r="O3034">
            <v>306.5</v>
          </cell>
          <cell r="AC3034" t="str">
            <v>Общестроительные работы (полы)</v>
          </cell>
        </row>
        <row r="3035">
          <cell r="A3035">
            <v>2009</v>
          </cell>
          <cell r="O3035">
            <v>9351.5</v>
          </cell>
          <cell r="AC3035" t="str">
            <v>Общестроительные работы (полы)</v>
          </cell>
        </row>
        <row r="3036">
          <cell r="A3036">
            <v>2009</v>
          </cell>
          <cell r="O3036">
            <v>4925.87</v>
          </cell>
          <cell r="AC3036" t="str">
            <v>Общестроительные работы (полы)</v>
          </cell>
        </row>
        <row r="3037">
          <cell r="A3037">
            <v>2009</v>
          </cell>
          <cell r="O3037">
            <v>1137.8399999999999</v>
          </cell>
          <cell r="AC3037" t="str">
            <v>Общестроительные работы (полы)</v>
          </cell>
        </row>
        <row r="3038">
          <cell r="A3038">
            <v>2009</v>
          </cell>
          <cell r="O3038">
            <v>28258.77</v>
          </cell>
          <cell r="AC3038" t="str">
            <v>Общестроительные работы (полы)</v>
          </cell>
        </row>
        <row r="3039">
          <cell r="A3039">
            <v>2009</v>
          </cell>
          <cell r="O3039">
            <v>637.17999999999995</v>
          </cell>
          <cell r="AC3039" t="str">
            <v>Общестроительные работы (полы)</v>
          </cell>
        </row>
        <row r="3040">
          <cell r="A3040">
            <v>2009</v>
          </cell>
          <cell r="O3040">
            <v>11434.04</v>
          </cell>
          <cell r="AC3040" t="str">
            <v>Общестроительные работы (полы)</v>
          </cell>
        </row>
        <row r="3041">
          <cell r="A3041">
            <v>2009</v>
          </cell>
          <cell r="O3041">
            <v>18963.439999999999</v>
          </cell>
          <cell r="AC3041" t="str">
            <v>Общестроительные работы (полы)</v>
          </cell>
        </row>
        <row r="3042">
          <cell r="A3042">
            <v>2009</v>
          </cell>
          <cell r="O3042">
            <v>19811.77</v>
          </cell>
          <cell r="AC3042" t="str">
            <v>Общестроительные работы (полы)</v>
          </cell>
        </row>
        <row r="3043">
          <cell r="A3043">
            <v>2009</v>
          </cell>
          <cell r="O3043">
            <v>5888.29</v>
          </cell>
          <cell r="AC3043" t="str">
            <v>Общестроительные работы (полы)</v>
          </cell>
        </row>
        <row r="3044">
          <cell r="A3044">
            <v>2009</v>
          </cell>
          <cell r="O3044">
            <v>30358.09</v>
          </cell>
          <cell r="AC3044" t="str">
            <v>Общестроительные работы (полы)</v>
          </cell>
        </row>
        <row r="3045">
          <cell r="A3045">
            <v>2009</v>
          </cell>
          <cell r="O3045">
            <v>23047.83</v>
          </cell>
          <cell r="AC3045" t="str">
            <v>Общестроительные работы (полы)</v>
          </cell>
        </row>
        <row r="3046">
          <cell r="A3046">
            <v>2009</v>
          </cell>
          <cell r="O3046">
            <v>19811.77</v>
          </cell>
          <cell r="AC3046" t="str">
            <v>Общестроительные работы (полы)</v>
          </cell>
        </row>
        <row r="3047">
          <cell r="A3047">
            <v>2009</v>
          </cell>
          <cell r="O3047">
            <v>5888.29</v>
          </cell>
          <cell r="AC3047" t="str">
            <v>Общестроительные работы (полы)</v>
          </cell>
        </row>
        <row r="3048">
          <cell r="A3048">
            <v>2009</v>
          </cell>
          <cell r="O3048">
            <v>160763.62</v>
          </cell>
          <cell r="AC3048" t="str">
            <v>Общестроительные работы (полы)</v>
          </cell>
        </row>
        <row r="3049">
          <cell r="A3049">
            <v>2009</v>
          </cell>
          <cell r="O3049">
            <v>85139.75</v>
          </cell>
          <cell r="AC3049" t="str">
            <v>Общестроительные работы (полы)</v>
          </cell>
        </row>
        <row r="3050">
          <cell r="A3050">
            <v>2009</v>
          </cell>
          <cell r="O3050">
            <v>17489.22</v>
          </cell>
          <cell r="AC3050" t="str">
            <v>Общестроительные работы (полы)</v>
          </cell>
        </row>
        <row r="3051">
          <cell r="A3051">
            <v>2009</v>
          </cell>
        </row>
        <row r="3052">
          <cell r="A3052">
            <v>2009</v>
          </cell>
          <cell r="O3052">
            <v>26965</v>
          </cell>
          <cell r="AC3052" t="str">
            <v>Общестроительные работы (полы)</v>
          </cell>
        </row>
        <row r="3053">
          <cell r="A3053">
            <v>2009</v>
          </cell>
          <cell r="O3053">
            <v>176101</v>
          </cell>
          <cell r="AC3053" t="str">
            <v>Общестроительные работы (полы)</v>
          </cell>
        </row>
        <row r="3054">
          <cell r="A3054">
            <v>2009</v>
          </cell>
          <cell r="O3054">
            <v>34844</v>
          </cell>
          <cell r="AC3054" t="str">
            <v>Общестроительные работы (полы)</v>
          </cell>
        </row>
        <row r="3055">
          <cell r="A3055">
            <v>2009</v>
          </cell>
          <cell r="O3055">
            <v>92262</v>
          </cell>
          <cell r="AC3055" t="str">
            <v>Общестроительные работы (полы)</v>
          </cell>
        </row>
        <row r="3056">
          <cell r="A3056">
            <v>2009</v>
          </cell>
          <cell r="O3056">
            <v>215</v>
          </cell>
          <cell r="AC3056" t="str">
            <v>Общестроительные работы (полы)</v>
          </cell>
        </row>
        <row r="3057">
          <cell r="A3057">
            <v>2009</v>
          </cell>
          <cell r="O3057">
            <v>26965</v>
          </cell>
          <cell r="AC3057" t="str">
            <v>Общестроительные работы (полы)</v>
          </cell>
        </row>
        <row r="3058">
          <cell r="A3058">
            <v>2009</v>
          </cell>
          <cell r="O3058">
            <v>52203</v>
          </cell>
          <cell r="AC3058" t="str">
            <v>Общестроительные работы (полы)</v>
          </cell>
        </row>
        <row r="3059">
          <cell r="A3059">
            <v>2009</v>
          </cell>
          <cell r="O3059">
            <v>1101742</v>
          </cell>
          <cell r="AC3059" t="str">
            <v>Общестроительные работы (полы)</v>
          </cell>
        </row>
        <row r="3060">
          <cell r="A3060">
            <v>2009</v>
          </cell>
          <cell r="O3060">
            <v>69196</v>
          </cell>
          <cell r="AC3060" t="str">
            <v>Общестроительные работы (полы)</v>
          </cell>
        </row>
        <row r="3061">
          <cell r="A3061">
            <v>2009</v>
          </cell>
          <cell r="O3061">
            <v>572</v>
          </cell>
          <cell r="AC3061" t="str">
            <v>Общестроительные работы (полы)</v>
          </cell>
        </row>
        <row r="3062">
          <cell r="A3062">
            <v>2009</v>
          </cell>
          <cell r="O3062">
            <v>1908865</v>
          </cell>
          <cell r="AC3062" t="str">
            <v>Общестроительные работы (полы)</v>
          </cell>
        </row>
        <row r="3063">
          <cell r="A3063">
            <v>2009</v>
          </cell>
          <cell r="O3063">
            <v>66304</v>
          </cell>
          <cell r="AC3063" t="str">
            <v>Общестроительные работы (полы)</v>
          </cell>
        </row>
        <row r="3064">
          <cell r="A3064">
            <v>2009</v>
          </cell>
          <cell r="O3064">
            <v>215</v>
          </cell>
          <cell r="AC3064" t="str">
            <v>Общестроительные работы (полы)</v>
          </cell>
        </row>
        <row r="3065">
          <cell r="A3065">
            <v>2009</v>
          </cell>
          <cell r="O3065">
            <v>15377</v>
          </cell>
          <cell r="AC3065" t="str">
            <v>Общестроительные работы (полы)</v>
          </cell>
        </row>
        <row r="3066">
          <cell r="A3066">
            <v>2009</v>
          </cell>
          <cell r="O3066">
            <v>26965</v>
          </cell>
          <cell r="AC3066" t="str">
            <v>Общестроительные работы (полы)</v>
          </cell>
        </row>
        <row r="3067">
          <cell r="A3067">
            <v>2009</v>
          </cell>
          <cell r="O3067">
            <v>1200</v>
          </cell>
          <cell r="AC3067" t="str">
            <v>Общестроительные работы (полы)</v>
          </cell>
        </row>
        <row r="3068">
          <cell r="A3068">
            <v>2009</v>
          </cell>
          <cell r="O3068">
            <v>36833</v>
          </cell>
          <cell r="AC3068" t="str">
            <v>Общестроительные работы (полы)</v>
          </cell>
        </row>
        <row r="3069">
          <cell r="A3069">
            <v>2009</v>
          </cell>
          <cell r="O3069">
            <v>30755</v>
          </cell>
          <cell r="AC3069" t="str">
            <v>Общестроительные работы (полы)</v>
          </cell>
        </row>
        <row r="3070">
          <cell r="A3070">
            <v>2009</v>
          </cell>
          <cell r="O3070">
            <v>2949</v>
          </cell>
          <cell r="AC3070" t="str">
            <v>Общестроительные работы (полы)</v>
          </cell>
        </row>
        <row r="3071">
          <cell r="A3071">
            <v>2009</v>
          </cell>
          <cell r="O3071">
            <v>389</v>
          </cell>
          <cell r="AC3071" t="str">
            <v>Общестроительные работы (полы)</v>
          </cell>
        </row>
        <row r="3072">
          <cell r="A3072">
            <v>2009</v>
          </cell>
          <cell r="O3072">
            <v>2823</v>
          </cell>
          <cell r="AC3072" t="str">
            <v>Общестроительные работы (полы)</v>
          </cell>
        </row>
        <row r="3073">
          <cell r="A3073">
            <v>2009</v>
          </cell>
          <cell r="O3073">
            <v>8269</v>
          </cell>
          <cell r="AC3073" t="str">
            <v>Общестроительные работы (полы)</v>
          </cell>
        </row>
        <row r="3074">
          <cell r="A3074">
            <v>2009</v>
          </cell>
          <cell r="O3074">
            <v>2115</v>
          </cell>
          <cell r="AC3074" t="str">
            <v>Общестроительные работы (полы)</v>
          </cell>
        </row>
        <row r="3075">
          <cell r="A3075">
            <v>2009</v>
          </cell>
          <cell r="O3075">
            <v>14610</v>
          </cell>
          <cell r="AC3075" t="str">
            <v>Общестроительные работы (полы)</v>
          </cell>
        </row>
        <row r="3076">
          <cell r="A3076">
            <v>2009</v>
          </cell>
          <cell r="O3076">
            <v>15377</v>
          </cell>
          <cell r="AC3076" t="str">
            <v>Общестроительные работы (полы)</v>
          </cell>
        </row>
        <row r="3077">
          <cell r="A3077">
            <v>2009</v>
          </cell>
        </row>
        <row r="3078">
          <cell r="A3078">
            <v>2009</v>
          </cell>
          <cell r="O3078">
            <v>2136.3200000000002</v>
          </cell>
          <cell r="AC3078" t="str">
            <v>Водопровод и канализация (ливневая)</v>
          </cell>
        </row>
        <row r="3079">
          <cell r="A3079">
            <v>2009</v>
          </cell>
          <cell r="O3079">
            <v>1380.5</v>
          </cell>
          <cell r="AC3079" t="str">
            <v>Водопровод и канализация (ливневая)</v>
          </cell>
        </row>
        <row r="3080">
          <cell r="A3080">
            <v>2009</v>
          </cell>
          <cell r="O3080">
            <v>12589.46</v>
          </cell>
          <cell r="AC3080" t="str">
            <v>Водопровод и канализация (ливневая)</v>
          </cell>
        </row>
        <row r="3081">
          <cell r="A3081">
            <v>2009</v>
          </cell>
          <cell r="O3081">
            <v>6789.62</v>
          </cell>
          <cell r="AC3081" t="str">
            <v>Водопровод и канализация (ливневая)</v>
          </cell>
        </row>
        <row r="3082">
          <cell r="A3082">
            <v>2009</v>
          </cell>
          <cell r="O3082">
            <v>15123.74</v>
          </cell>
          <cell r="AC3082" t="str">
            <v>Водопровод и канализация (ливневая)</v>
          </cell>
        </row>
        <row r="3083">
          <cell r="A3083">
            <v>2009</v>
          </cell>
          <cell r="O3083">
            <v>2725.95</v>
          </cell>
          <cell r="AC3083" t="str">
            <v>Водопровод и канализация (ливневая)</v>
          </cell>
        </row>
        <row r="3084">
          <cell r="A3084">
            <v>2009</v>
          </cell>
          <cell r="O3084">
            <v>5743.52</v>
          </cell>
          <cell r="AC3084" t="str">
            <v>Водопровод и канализация (ливневая)</v>
          </cell>
        </row>
        <row r="3085">
          <cell r="A3085">
            <v>2009</v>
          </cell>
          <cell r="O3085">
            <v>1764.43</v>
          </cell>
          <cell r="AC3085" t="str">
            <v>Водопровод и канализация (ливневая)</v>
          </cell>
        </row>
        <row r="3086">
          <cell r="A3086">
            <v>2009</v>
          </cell>
          <cell r="O3086">
            <v>2178.29</v>
          </cell>
          <cell r="AC3086" t="str">
            <v>Водопровод и канализация (ливневая)</v>
          </cell>
        </row>
        <row r="3087">
          <cell r="A3087">
            <v>2009</v>
          </cell>
          <cell r="O3087">
            <v>1638.39</v>
          </cell>
          <cell r="AC3087" t="str">
            <v>Водопровод и канализация (ливневая)</v>
          </cell>
        </row>
        <row r="3088">
          <cell r="A3088">
            <v>2009</v>
          </cell>
          <cell r="O3088">
            <v>1848.45</v>
          </cell>
          <cell r="AC3088" t="str">
            <v>Водопровод и канализация (ливневая)</v>
          </cell>
        </row>
        <row r="3089">
          <cell r="A3089">
            <v>2009</v>
          </cell>
          <cell r="O3089">
            <v>2117.9699999999998</v>
          </cell>
          <cell r="AC3089" t="str">
            <v>Водопровод и канализация (ливневая)</v>
          </cell>
        </row>
        <row r="3090">
          <cell r="A3090">
            <v>2009</v>
          </cell>
          <cell r="O3090">
            <v>2436.59</v>
          </cell>
          <cell r="AC3090" t="str">
            <v>Водопровод и канализация (ливневая)</v>
          </cell>
        </row>
        <row r="3091">
          <cell r="A3091">
            <v>2009</v>
          </cell>
        </row>
        <row r="3092">
          <cell r="A3092">
            <v>2009</v>
          </cell>
          <cell r="O3092">
            <v>6408.93</v>
          </cell>
          <cell r="AC3092" t="str">
            <v>Водопровод и канализация (ливневая)</v>
          </cell>
        </row>
        <row r="3093">
          <cell r="A3093">
            <v>2009</v>
          </cell>
          <cell r="O3093">
            <v>4140.8599999999997</v>
          </cell>
          <cell r="AC3093" t="str">
            <v>Водопровод и канализация (ливневая)</v>
          </cell>
        </row>
        <row r="3094">
          <cell r="A3094">
            <v>2009</v>
          </cell>
          <cell r="O3094">
            <v>30768.83</v>
          </cell>
          <cell r="AC3094" t="str">
            <v>Водопровод и канализация (ливневая)</v>
          </cell>
        </row>
        <row r="3095">
          <cell r="A3095">
            <v>2009</v>
          </cell>
          <cell r="O3095">
            <v>24197.99</v>
          </cell>
          <cell r="AC3095" t="str">
            <v>Водопровод и канализация (ливневая)</v>
          </cell>
        </row>
        <row r="3096">
          <cell r="A3096">
            <v>2009</v>
          </cell>
          <cell r="O3096">
            <v>10529.87</v>
          </cell>
          <cell r="AC3096" t="str">
            <v>Водопровод и канализация (ливневая)</v>
          </cell>
        </row>
        <row r="3097">
          <cell r="A3097">
            <v>2009</v>
          </cell>
          <cell r="O3097">
            <v>2352.5700000000002</v>
          </cell>
          <cell r="AC3097" t="str">
            <v>Водопровод и канализация (ливневая)</v>
          </cell>
        </row>
        <row r="3098">
          <cell r="A3098">
            <v>2009</v>
          </cell>
          <cell r="O3098">
            <v>4943.1899999999996</v>
          </cell>
          <cell r="AC3098" t="str">
            <v>Водопровод и канализация (ливневая)</v>
          </cell>
        </row>
        <row r="3099">
          <cell r="A3099">
            <v>2009</v>
          </cell>
          <cell r="O3099">
            <v>3276.77</v>
          </cell>
          <cell r="AC3099" t="str">
            <v>Водопровод и канализация (ливневая)</v>
          </cell>
        </row>
        <row r="3100">
          <cell r="A3100">
            <v>2009</v>
          </cell>
          <cell r="O3100">
            <v>3696.91</v>
          </cell>
          <cell r="AC3100" t="str">
            <v>Водопровод и канализация (ливневая)</v>
          </cell>
        </row>
        <row r="3101">
          <cell r="A3101">
            <v>2009</v>
          </cell>
          <cell r="O3101">
            <v>5647.7</v>
          </cell>
          <cell r="AC3101" t="str">
            <v>Водопровод и канализация (ливневая)</v>
          </cell>
        </row>
        <row r="3102">
          <cell r="A3102">
            <v>2009</v>
          </cell>
          <cell r="O3102">
            <v>6497.56</v>
          </cell>
          <cell r="AC3102" t="str">
            <v>Водопровод и канализация (ливневая)</v>
          </cell>
        </row>
        <row r="3103">
          <cell r="A3103">
            <v>2009</v>
          </cell>
        </row>
        <row r="3104">
          <cell r="A3104">
            <v>2009</v>
          </cell>
          <cell r="O3104">
            <v>650012.31000000006</v>
          </cell>
          <cell r="AC3104" t="str">
            <v>Общестроительные работы (полы)</v>
          </cell>
        </row>
        <row r="3105">
          <cell r="A3105">
            <v>2009</v>
          </cell>
          <cell r="O3105">
            <v>10737.36</v>
          </cell>
          <cell r="AC3105" t="str">
            <v>Общестроительные работы (полы)</v>
          </cell>
        </row>
        <row r="3106">
          <cell r="A3106">
            <v>2009</v>
          </cell>
          <cell r="O3106">
            <v>6456.86</v>
          </cell>
          <cell r="AC3106" t="str">
            <v>Общестроительные работы (полы)</v>
          </cell>
        </row>
        <row r="3107">
          <cell r="A3107">
            <v>2009</v>
          </cell>
          <cell r="O3107">
            <v>115159.26</v>
          </cell>
          <cell r="AC3107" t="str">
            <v>Общестроительные работы (полы)</v>
          </cell>
        </row>
        <row r="3108">
          <cell r="A3108">
            <v>2009</v>
          </cell>
          <cell r="O3108">
            <v>14009.15</v>
          </cell>
          <cell r="AC3108" t="str">
            <v>Общестроительные работы (полы)</v>
          </cell>
        </row>
        <row r="3109">
          <cell r="A3109">
            <v>2009</v>
          </cell>
          <cell r="O3109">
            <v>27469.3</v>
          </cell>
          <cell r="AC3109" t="str">
            <v>Общестроительные работы (полы)</v>
          </cell>
        </row>
        <row r="3110">
          <cell r="A3110">
            <v>2009</v>
          </cell>
          <cell r="O3110">
            <v>102793.39</v>
          </cell>
          <cell r="AC3110" t="str">
            <v>Общестроительные работы (полы)</v>
          </cell>
        </row>
        <row r="3111">
          <cell r="A3111">
            <v>2009</v>
          </cell>
          <cell r="O3111">
            <v>72817.2</v>
          </cell>
          <cell r="AC3111" t="str">
            <v>Общестроительные работы (полы)</v>
          </cell>
        </row>
        <row r="3112">
          <cell r="A3112">
            <v>2009</v>
          </cell>
          <cell r="O3112">
            <v>322554.44</v>
          </cell>
          <cell r="AC3112" t="str">
            <v>Общестроительные работы (полы)</v>
          </cell>
        </row>
        <row r="3113">
          <cell r="A3113">
            <v>2009</v>
          </cell>
          <cell r="O3113">
            <v>98433.87</v>
          </cell>
          <cell r="AC3113" t="str">
            <v>Общестроительные работы (полы)</v>
          </cell>
        </row>
        <row r="3114">
          <cell r="A3114">
            <v>2009</v>
          </cell>
          <cell r="O3114">
            <v>561139.59</v>
          </cell>
          <cell r="AC3114" t="str">
            <v>Общестроительные работы (полы)</v>
          </cell>
        </row>
        <row r="3115">
          <cell r="A3115">
            <v>2009</v>
          </cell>
          <cell r="O3115">
            <v>642740.64</v>
          </cell>
          <cell r="AC3115" t="str">
            <v>Общестроительные работы (полы)</v>
          </cell>
        </row>
        <row r="3116">
          <cell r="A3116">
            <v>2009</v>
          </cell>
          <cell r="O3116">
            <v>296521.49</v>
          </cell>
          <cell r="AC3116" t="str">
            <v>Общестроительные работы (полы)</v>
          </cell>
        </row>
        <row r="3117">
          <cell r="A3117">
            <v>2009</v>
          </cell>
        </row>
        <row r="3118">
          <cell r="A3118">
            <v>2009</v>
          </cell>
          <cell r="O3118">
            <v>182177.12</v>
          </cell>
          <cell r="AC3118" t="str">
            <v>Снос строений</v>
          </cell>
        </row>
        <row r="3119">
          <cell r="A3119">
            <v>2009</v>
          </cell>
          <cell r="O3119">
            <v>3768505.37</v>
          </cell>
          <cell r="AC3119" t="str">
            <v>Снос строений</v>
          </cell>
        </row>
        <row r="3120">
          <cell r="A3120">
            <v>2009</v>
          </cell>
          <cell r="O3120">
            <v>65054.22</v>
          </cell>
          <cell r="AC3120" t="str">
            <v>Снос строений</v>
          </cell>
        </row>
        <row r="3121">
          <cell r="A3121">
            <v>2009</v>
          </cell>
          <cell r="O3121">
            <v>39120.69</v>
          </cell>
          <cell r="AC3121" t="str">
            <v>Снос строений</v>
          </cell>
        </row>
        <row r="3122">
          <cell r="A3122">
            <v>2009</v>
          </cell>
        </row>
        <row r="3123">
          <cell r="A3123">
            <v>2009</v>
          </cell>
          <cell r="O3123">
            <v>102855.53</v>
          </cell>
          <cell r="AC3123" t="str">
            <v>Общестроительные работы (фундаменты)</v>
          </cell>
        </row>
        <row r="3124">
          <cell r="A3124">
            <v>2009</v>
          </cell>
        </row>
        <row r="3125">
          <cell r="A3125">
            <v>2009</v>
          </cell>
          <cell r="O3125">
            <v>42482.18</v>
          </cell>
          <cell r="AC3125" t="str">
            <v>Снос строений</v>
          </cell>
        </row>
        <row r="3126">
          <cell r="A3126">
            <v>2009</v>
          </cell>
          <cell r="O3126">
            <v>4527.8999999999996</v>
          </cell>
          <cell r="AC3126" t="str">
            <v>Вывоз мусора</v>
          </cell>
        </row>
        <row r="3127">
          <cell r="A3127">
            <v>2009</v>
          </cell>
          <cell r="O3127">
            <v>37862.29</v>
          </cell>
          <cell r="AC3127" t="str">
            <v>Вывоз мусора</v>
          </cell>
        </row>
        <row r="3128">
          <cell r="A3128">
            <v>2009</v>
          </cell>
          <cell r="O3128">
            <v>9615.89</v>
          </cell>
          <cell r="AC3128" t="str">
            <v>Устройство шпунтового ограждения котлована</v>
          </cell>
        </row>
        <row r="3129">
          <cell r="A3129">
            <v>2009</v>
          </cell>
          <cell r="O3129">
            <v>79.95</v>
          </cell>
          <cell r="AC3129" t="str">
            <v>Вывоз мусора</v>
          </cell>
        </row>
        <row r="3130">
          <cell r="A3130">
            <v>2009</v>
          </cell>
          <cell r="O3130">
            <v>668.88</v>
          </cell>
          <cell r="AC3130" t="str">
            <v>Вывоз мусора</v>
          </cell>
        </row>
        <row r="3131">
          <cell r="A3131">
            <v>2009</v>
          </cell>
        </row>
        <row r="3132">
          <cell r="A3132">
            <v>2009</v>
          </cell>
          <cell r="O3132">
            <v>9137.86</v>
          </cell>
          <cell r="AC3132" t="str">
            <v>Общестроительные работы (ограждение территории)</v>
          </cell>
        </row>
        <row r="3133">
          <cell r="A3133">
            <v>2009</v>
          </cell>
          <cell r="O3133">
            <v>36015.519999999997</v>
          </cell>
          <cell r="AC3133" t="str">
            <v>Общестроительные работы (ограждение территории)</v>
          </cell>
        </row>
        <row r="3134">
          <cell r="A3134">
            <v>2009</v>
          </cell>
          <cell r="O3134">
            <v>52925.73</v>
          </cell>
          <cell r="AC3134" t="str">
            <v>Общестроительные работы (ограждение территории)</v>
          </cell>
        </row>
        <row r="3135">
          <cell r="A3135">
            <v>2009</v>
          </cell>
          <cell r="O3135">
            <v>12995.06</v>
          </cell>
          <cell r="AC3135" t="str">
            <v>Общестроительные работы (ограждение территории)</v>
          </cell>
        </row>
        <row r="3136">
          <cell r="A3136">
            <v>2009</v>
          </cell>
          <cell r="O3136">
            <v>52667.37</v>
          </cell>
          <cell r="AC3136" t="str">
            <v>Общестроительные работы (ограждение территории)</v>
          </cell>
        </row>
        <row r="3137">
          <cell r="A3137">
            <v>2009</v>
          </cell>
          <cell r="O3137">
            <v>145799.85</v>
          </cell>
          <cell r="AC3137" t="str">
            <v>Общестроительные работы (ограждение территории)</v>
          </cell>
        </row>
        <row r="3138">
          <cell r="A3138">
            <v>2009</v>
          </cell>
          <cell r="O3138">
            <v>3833.68</v>
          </cell>
          <cell r="AC3138" t="str">
            <v>Общестроительные работы (ограждение территории)</v>
          </cell>
        </row>
        <row r="3139">
          <cell r="A3139">
            <v>2009</v>
          </cell>
          <cell r="O3139">
            <v>1537.3</v>
          </cell>
          <cell r="AC3139" t="str">
            <v>Общестроительные работы (ограждение территории)</v>
          </cell>
        </row>
        <row r="3140">
          <cell r="A3140">
            <v>2009</v>
          </cell>
          <cell r="O3140">
            <v>1263.51</v>
          </cell>
          <cell r="AC3140" t="str">
            <v>Общестроительные работы (ограждение территории)</v>
          </cell>
        </row>
        <row r="3141">
          <cell r="A3141">
            <v>2009</v>
          </cell>
          <cell r="O3141">
            <v>574.26</v>
          </cell>
          <cell r="AC3141" t="str">
            <v>Общестроительные работы (ограждение территории)</v>
          </cell>
        </row>
        <row r="3142">
          <cell r="A3142">
            <v>2009</v>
          </cell>
          <cell r="O3142">
            <v>5057.17</v>
          </cell>
          <cell r="AC3142" t="str">
            <v>Общестроительные работы (ограждение территории)</v>
          </cell>
        </row>
        <row r="3143">
          <cell r="A3143">
            <v>2009</v>
          </cell>
          <cell r="O3143">
            <v>21560.6</v>
          </cell>
          <cell r="AC3143" t="str">
            <v>Общестроительные работы (ограждение территории)</v>
          </cell>
        </row>
        <row r="3144">
          <cell r="A3144">
            <v>2009</v>
          </cell>
          <cell r="O3144">
            <v>113073.94</v>
          </cell>
          <cell r="AC3144" t="str">
            <v>Общестроительные работы (ограждение территории)</v>
          </cell>
        </row>
        <row r="3145">
          <cell r="A3145">
            <v>2009</v>
          </cell>
          <cell r="O3145">
            <v>245567.62</v>
          </cell>
          <cell r="AC3145" t="str">
            <v>Общестроительные работы (ограждение территории)</v>
          </cell>
        </row>
        <row r="3146">
          <cell r="A3146">
            <v>2009</v>
          </cell>
          <cell r="O3146">
            <v>28483.65</v>
          </cell>
          <cell r="AC3146" t="str">
            <v>Общестроительные работы (ограждение территории)</v>
          </cell>
        </row>
        <row r="3147">
          <cell r="A3147">
            <v>2009</v>
          </cell>
          <cell r="O3147">
            <v>5782.54</v>
          </cell>
          <cell r="AC3147" t="str">
            <v>Общестроительные работы (ограждение территории)</v>
          </cell>
        </row>
        <row r="3148">
          <cell r="A3148">
            <v>2009</v>
          </cell>
          <cell r="O3148">
            <v>23258.99</v>
          </cell>
          <cell r="AC3148" t="str">
            <v>Общестроительные работы (ограждение территории)</v>
          </cell>
        </row>
        <row r="3149">
          <cell r="A3149">
            <v>2009</v>
          </cell>
          <cell r="O3149">
            <v>5351.64</v>
          </cell>
          <cell r="AC3149" t="str">
            <v>Общестроительные работы (ограждение территории)</v>
          </cell>
        </row>
        <row r="3150">
          <cell r="A3150">
            <v>2009</v>
          </cell>
          <cell r="O3150">
            <v>102878.35</v>
          </cell>
          <cell r="AC3150" t="str">
            <v>Общестроительные работы (ограждение территории)</v>
          </cell>
        </row>
        <row r="3151">
          <cell r="A3151">
            <v>2009</v>
          </cell>
          <cell r="O3151">
            <v>115335.05</v>
          </cell>
          <cell r="AC3151" t="str">
            <v>Общестроительные работы (ограждение территории)</v>
          </cell>
        </row>
        <row r="3152">
          <cell r="A3152">
            <v>2009</v>
          </cell>
          <cell r="O3152">
            <v>12202.78</v>
          </cell>
          <cell r="AC3152" t="str">
            <v>Общестроительные работы (ограждение территории)</v>
          </cell>
        </row>
        <row r="3153">
          <cell r="A3153">
            <v>2009</v>
          </cell>
          <cell r="O3153">
            <v>26822.67</v>
          </cell>
          <cell r="AC3153" t="str">
            <v>Общестроительные работы (ограждение территории)</v>
          </cell>
        </row>
        <row r="3154">
          <cell r="A3154">
            <v>2009</v>
          </cell>
          <cell r="O3154">
            <v>16306.19</v>
          </cell>
          <cell r="AC3154" t="str">
            <v>Общестроительные работы (ограждение территории)</v>
          </cell>
        </row>
        <row r="3155">
          <cell r="A3155">
            <v>2009</v>
          </cell>
          <cell r="O3155">
            <v>1907.31</v>
          </cell>
          <cell r="AC3155" t="str">
            <v>Общестроительные работы (ограждение территории)</v>
          </cell>
        </row>
        <row r="3156">
          <cell r="A3156">
            <v>2009</v>
          </cell>
          <cell r="O3156">
            <v>17160.09</v>
          </cell>
          <cell r="AC3156" t="str">
            <v>Общестроительные работы (ограждение территории)</v>
          </cell>
        </row>
        <row r="3157">
          <cell r="A3157">
            <v>2009</v>
          </cell>
          <cell r="O3157">
            <v>4071.42</v>
          </cell>
          <cell r="AC3157" t="str">
            <v>Общестроительные работы (ограждение территории)</v>
          </cell>
        </row>
        <row r="3158">
          <cell r="A3158">
            <v>2009</v>
          </cell>
        </row>
        <row r="3159">
          <cell r="A3159">
            <v>2009</v>
          </cell>
          <cell r="O3159">
            <v>194265.87</v>
          </cell>
          <cell r="AC3159" t="str">
            <v>Общестроительные работы (кровля)</v>
          </cell>
        </row>
        <row r="3160">
          <cell r="A3160">
            <v>2009</v>
          </cell>
          <cell r="O3160">
            <v>963532.80000000005</v>
          </cell>
          <cell r="AC3160" t="str">
            <v>Общестроительные работы (кровля)</v>
          </cell>
        </row>
        <row r="3161">
          <cell r="A3161">
            <v>2009</v>
          </cell>
          <cell r="O3161">
            <v>58333.8</v>
          </cell>
          <cell r="AC3161" t="str">
            <v>Общестроительные работы (кровля)</v>
          </cell>
        </row>
        <row r="3162">
          <cell r="A3162">
            <v>2009</v>
          </cell>
          <cell r="O3162">
            <v>31008</v>
          </cell>
          <cell r="AC3162" t="str">
            <v>Общестроительные работы (кровля)</v>
          </cell>
        </row>
        <row r="3163">
          <cell r="A3163">
            <v>2009</v>
          </cell>
          <cell r="O3163">
            <v>3916.8</v>
          </cell>
          <cell r="AC3163" t="str">
            <v>Общестроительные работы (кровля)</v>
          </cell>
        </row>
        <row r="3164">
          <cell r="A3164">
            <v>2009</v>
          </cell>
          <cell r="O3164">
            <v>2815.2</v>
          </cell>
          <cell r="AC3164" t="str">
            <v>Общестроительные работы (кровля)</v>
          </cell>
        </row>
        <row r="3165">
          <cell r="A3165">
            <v>2009</v>
          </cell>
        </row>
        <row r="3166">
          <cell r="A3166">
            <v>2009</v>
          </cell>
          <cell r="O3166">
            <v>2338.88</v>
          </cell>
          <cell r="AC3166" t="str">
            <v>Общестроительные работы (кровля)</v>
          </cell>
        </row>
        <row r="3167">
          <cell r="A3167">
            <v>2009</v>
          </cell>
          <cell r="O3167">
            <v>5573.19</v>
          </cell>
          <cell r="AC3167" t="str">
            <v>Общестроительные работы (кровля)</v>
          </cell>
        </row>
        <row r="3168">
          <cell r="A3168">
            <v>2009</v>
          </cell>
          <cell r="O3168">
            <v>251.74</v>
          </cell>
          <cell r="AC3168" t="str">
            <v>Общестроительные работы (кровля)</v>
          </cell>
        </row>
        <row r="3169">
          <cell r="A3169">
            <v>2009</v>
          </cell>
          <cell r="O3169">
            <v>3444.85</v>
          </cell>
          <cell r="AC3169" t="str">
            <v>Общестроительные работы (кровля)</v>
          </cell>
        </row>
        <row r="3170">
          <cell r="A3170">
            <v>2009</v>
          </cell>
          <cell r="O3170">
            <v>7869.03</v>
          </cell>
          <cell r="AC3170" t="str">
            <v>Общестроительные работы (кровля)</v>
          </cell>
        </row>
        <row r="3171">
          <cell r="A3171">
            <v>2009</v>
          </cell>
          <cell r="O3171">
            <v>5642.87</v>
          </cell>
          <cell r="AC3171" t="str">
            <v>Общестроительные работы (кровля)</v>
          </cell>
        </row>
        <row r="3172">
          <cell r="A3172">
            <v>2009</v>
          </cell>
        </row>
        <row r="3173">
          <cell r="A3173">
            <v>2009</v>
          </cell>
          <cell r="O3173">
            <v>1186440.68</v>
          </cell>
          <cell r="AC3173" t="str">
            <v>Проектные работы</v>
          </cell>
        </row>
        <row r="3174">
          <cell r="A3174">
            <v>2009</v>
          </cell>
        </row>
        <row r="3175">
          <cell r="A3175">
            <v>2009</v>
          </cell>
          <cell r="O3175">
            <v>42372.88</v>
          </cell>
          <cell r="AC3175" t="str">
            <v>Экспертиза проектной и предпроектной документации</v>
          </cell>
        </row>
        <row r="3176">
          <cell r="A3176">
            <v>2009</v>
          </cell>
        </row>
        <row r="3177">
          <cell r="A3177">
            <v>2009</v>
          </cell>
          <cell r="O3177">
            <v>1590161</v>
          </cell>
          <cell r="AC3177" t="str">
            <v>Авторский надзор</v>
          </cell>
        </row>
        <row r="3178">
          <cell r="A3178">
            <v>2009</v>
          </cell>
        </row>
        <row r="3179">
          <cell r="A3179">
            <v>2009</v>
          </cell>
          <cell r="O3179">
            <v>83.83</v>
          </cell>
          <cell r="AC3179" t="str">
            <v>Общестроительные работы (стены и колонны)</v>
          </cell>
        </row>
        <row r="3180">
          <cell r="A3180">
            <v>2009</v>
          </cell>
          <cell r="O3180">
            <v>7889.81</v>
          </cell>
          <cell r="AC3180" t="str">
            <v>Общестроительные работы (стены и колонны)</v>
          </cell>
        </row>
        <row r="3181">
          <cell r="A3181">
            <v>2009</v>
          </cell>
          <cell r="O3181">
            <v>546.4</v>
          </cell>
          <cell r="AC3181" t="str">
            <v>Общестроительные работы (стены и колонны)</v>
          </cell>
        </row>
        <row r="3182">
          <cell r="A3182">
            <v>2009</v>
          </cell>
          <cell r="O3182">
            <v>5147.3599999999997</v>
          </cell>
          <cell r="AC3182" t="str">
            <v>Общестроительные работы (стены и колонны)</v>
          </cell>
        </row>
        <row r="3183">
          <cell r="A3183">
            <v>2009</v>
          </cell>
          <cell r="O3183">
            <v>72094.990000000005</v>
          </cell>
          <cell r="AC3183" t="str">
            <v>Общестроительные работы (стены и колонны)</v>
          </cell>
        </row>
        <row r="3184">
          <cell r="A3184">
            <v>2009</v>
          </cell>
        </row>
        <row r="3185">
          <cell r="A3185">
            <v>2009</v>
          </cell>
          <cell r="O3185">
            <v>4100.78</v>
          </cell>
          <cell r="AC3185" t="str">
            <v>Общестроительные работы (окна)</v>
          </cell>
        </row>
        <row r="3186">
          <cell r="A3186">
            <v>2009</v>
          </cell>
          <cell r="O3186">
            <v>25611.18</v>
          </cell>
          <cell r="AC3186" t="str">
            <v>Общестроительные работы (окна)</v>
          </cell>
        </row>
        <row r="3187">
          <cell r="A3187">
            <v>2009</v>
          </cell>
          <cell r="O3187">
            <v>133457.42000000001</v>
          </cell>
          <cell r="AC3187" t="str">
            <v>Общестроительные работы (окна)</v>
          </cell>
        </row>
        <row r="3188">
          <cell r="A3188">
            <v>2009</v>
          </cell>
          <cell r="O3188">
            <v>21233.51</v>
          </cell>
          <cell r="AC3188" t="str">
            <v>Общестроительные работы (окна)</v>
          </cell>
        </row>
        <row r="3189">
          <cell r="A3189">
            <v>2009</v>
          </cell>
          <cell r="O3189">
            <v>333.82</v>
          </cell>
          <cell r="AC3189" t="str">
            <v>Общестроительные работы (окна)</v>
          </cell>
        </row>
        <row r="3190">
          <cell r="A3190">
            <v>2009</v>
          </cell>
          <cell r="O3190">
            <v>2242.5700000000002</v>
          </cell>
          <cell r="AC3190" t="str">
            <v>Общестроительные работы (окна)</v>
          </cell>
        </row>
        <row r="3191">
          <cell r="A3191">
            <v>2009</v>
          </cell>
          <cell r="O3191">
            <v>242.67</v>
          </cell>
          <cell r="AC3191" t="str">
            <v>Общестроительные работы (окна)</v>
          </cell>
        </row>
        <row r="3192">
          <cell r="A3192">
            <v>2009</v>
          </cell>
          <cell r="O3192">
            <v>2639.57</v>
          </cell>
          <cell r="AC3192" t="str">
            <v>Общестроительные работы (окна)</v>
          </cell>
        </row>
        <row r="3193">
          <cell r="A3193">
            <v>2009</v>
          </cell>
          <cell r="O3193">
            <v>22920.67</v>
          </cell>
          <cell r="AC3193" t="str">
            <v>Общестроительные работы (окна)</v>
          </cell>
        </row>
        <row r="3194">
          <cell r="A3194">
            <v>2009</v>
          </cell>
          <cell r="O3194">
            <v>16261.35</v>
          </cell>
          <cell r="AC3194" t="str">
            <v>Общестроительные работы (окна)</v>
          </cell>
        </row>
        <row r="3195">
          <cell r="A3195">
            <v>2009</v>
          </cell>
        </row>
        <row r="3196">
          <cell r="A3196">
            <v>2009</v>
          </cell>
          <cell r="O3196">
            <v>1589490.94</v>
          </cell>
          <cell r="AC3196" t="str">
            <v>Лифты-оборудование и монтаж</v>
          </cell>
        </row>
        <row r="3197">
          <cell r="A3197">
            <v>2009</v>
          </cell>
          <cell r="O3197">
            <v>-310477.43</v>
          </cell>
          <cell r="AC3197" t="str">
            <v>Лифты-оборудование и монтаж</v>
          </cell>
        </row>
        <row r="3198">
          <cell r="A3198">
            <v>2009</v>
          </cell>
          <cell r="O3198">
            <v>-226498.69</v>
          </cell>
          <cell r="AC3198" t="str">
            <v>Лифты-оборудование и монтаж</v>
          </cell>
        </row>
        <row r="3199">
          <cell r="A3199">
            <v>2009</v>
          </cell>
          <cell r="O3199">
            <v>1589490.94</v>
          </cell>
          <cell r="AC3199" t="str">
            <v>Лифты-оборудование и монтаж</v>
          </cell>
        </row>
        <row r="3200">
          <cell r="A3200">
            <v>2009</v>
          </cell>
          <cell r="O3200">
            <v>-354831.35999999999</v>
          </cell>
          <cell r="AC3200" t="str">
            <v>Лифты-оборудование и монтаж</v>
          </cell>
        </row>
        <row r="3201">
          <cell r="A3201">
            <v>2009</v>
          </cell>
          <cell r="O3201">
            <v>-217061.14</v>
          </cell>
          <cell r="AC3201" t="str">
            <v>Лифты-оборудование и монтаж</v>
          </cell>
        </row>
        <row r="3202">
          <cell r="A3202">
            <v>2009</v>
          </cell>
        </row>
        <row r="3203">
          <cell r="A3203">
            <v>2009</v>
          </cell>
          <cell r="O3203">
            <v>42053.36</v>
          </cell>
          <cell r="AC3203" t="str">
            <v>Общестроительные работы (окна)</v>
          </cell>
        </row>
        <row r="3204">
          <cell r="A3204">
            <v>2009</v>
          </cell>
          <cell r="O3204">
            <v>725540.63</v>
          </cell>
          <cell r="AC3204" t="str">
            <v>Общестроительные работы (окна)</v>
          </cell>
        </row>
        <row r="3205">
          <cell r="A3205">
            <v>2009</v>
          </cell>
        </row>
        <row r="3206">
          <cell r="A3206">
            <v>2009</v>
          </cell>
          <cell r="O3206">
            <v>35585.089999999997</v>
          </cell>
          <cell r="AC3206" t="str">
            <v>Водопровод и канализация (системы ХВС и ГВС)</v>
          </cell>
        </row>
        <row r="3207">
          <cell r="A3207">
            <v>2009</v>
          </cell>
          <cell r="O3207">
            <v>30693.7</v>
          </cell>
          <cell r="AC3207" t="str">
            <v>Водопровод и канализация (системы ХВС и ГВС)</v>
          </cell>
        </row>
        <row r="3208">
          <cell r="A3208">
            <v>2009</v>
          </cell>
          <cell r="O3208">
            <v>25850.62</v>
          </cell>
          <cell r="AC3208" t="str">
            <v>Водопровод и канализация (системы ХВС и ГВС)</v>
          </cell>
        </row>
        <row r="3209">
          <cell r="A3209">
            <v>2009</v>
          </cell>
          <cell r="O3209">
            <v>26583.51</v>
          </cell>
          <cell r="AC3209" t="str">
            <v>Водопровод и канализация (системы ХВС и ГВС)</v>
          </cell>
        </row>
        <row r="3210">
          <cell r="A3210">
            <v>2009</v>
          </cell>
          <cell r="O3210">
            <v>121.87</v>
          </cell>
          <cell r="AC3210" t="str">
            <v>Водопровод и канализация (системы ХВС и ГВС)</v>
          </cell>
        </row>
        <row r="3211">
          <cell r="A3211">
            <v>2009</v>
          </cell>
          <cell r="O3211">
            <v>709.06</v>
          </cell>
          <cell r="AC3211" t="str">
            <v>Водопровод и канализация (системы ХВС и ГВС)</v>
          </cell>
        </row>
        <row r="3212">
          <cell r="A3212">
            <v>2009</v>
          </cell>
          <cell r="O3212">
            <v>3968.27</v>
          </cell>
          <cell r="AC3212" t="str">
            <v>Водопровод и канализация (системы ХВС и ГВС)</v>
          </cell>
        </row>
        <row r="3213">
          <cell r="A3213">
            <v>2009</v>
          </cell>
          <cell r="O3213">
            <v>285.76</v>
          </cell>
          <cell r="AC3213" t="str">
            <v>Водопровод и канализация (системы ХВС и ГВС)</v>
          </cell>
        </row>
        <row r="3214">
          <cell r="A3214">
            <v>2009</v>
          </cell>
        </row>
        <row r="3215">
          <cell r="A3215">
            <v>2009</v>
          </cell>
          <cell r="O3215">
            <v>56482.99</v>
          </cell>
          <cell r="AC3215" t="str">
            <v>Отопление и вентиляция (вентиляция)</v>
          </cell>
        </row>
        <row r="3216">
          <cell r="A3216">
            <v>2009</v>
          </cell>
          <cell r="O3216">
            <v>933.34</v>
          </cell>
          <cell r="AC3216" t="str">
            <v>Вывоз мусора</v>
          </cell>
        </row>
        <row r="3217">
          <cell r="A3217">
            <v>2009</v>
          </cell>
          <cell r="O3217">
            <v>561.20000000000005</v>
          </cell>
          <cell r="AC3217" t="str">
            <v>Вывоз мусора</v>
          </cell>
        </row>
        <row r="3218">
          <cell r="A3218">
            <v>2009</v>
          </cell>
        </row>
        <row r="3219">
          <cell r="A3219">
            <v>2009</v>
          </cell>
          <cell r="O3219">
            <v>109732.72</v>
          </cell>
          <cell r="AC3219" t="str">
            <v>Водопровод и канализация (хоз-фекальная)</v>
          </cell>
        </row>
        <row r="3220">
          <cell r="A3220">
            <v>2009</v>
          </cell>
          <cell r="O3220">
            <v>447.37</v>
          </cell>
          <cell r="AC3220" t="str">
            <v>Водопровод и канализация (хоз-фекальная)</v>
          </cell>
        </row>
        <row r="3221">
          <cell r="A3221">
            <v>2009</v>
          </cell>
          <cell r="O3221">
            <v>5499.19</v>
          </cell>
          <cell r="AC3221" t="str">
            <v>Водопровод и канализация (хоз-фекальная)</v>
          </cell>
        </row>
        <row r="3222">
          <cell r="A3222">
            <v>2009</v>
          </cell>
          <cell r="O3222">
            <v>1043.8699999999999</v>
          </cell>
          <cell r="AC3222" t="str">
            <v>Водопровод и канализация (хоз-фекальная)</v>
          </cell>
        </row>
        <row r="3223">
          <cell r="A3223">
            <v>2009</v>
          </cell>
          <cell r="O3223">
            <v>2016.3</v>
          </cell>
          <cell r="AC3223" t="str">
            <v>Водопровод и канализация (хоз-фекальная)</v>
          </cell>
        </row>
        <row r="3224">
          <cell r="A3224">
            <v>2009</v>
          </cell>
          <cell r="O3224">
            <v>18137.86</v>
          </cell>
          <cell r="AC3224" t="str">
            <v>Водопровод и канализация (хоз-фекальная)</v>
          </cell>
        </row>
        <row r="3225">
          <cell r="A3225">
            <v>2009</v>
          </cell>
        </row>
        <row r="3226">
          <cell r="A3226">
            <v>2009</v>
          </cell>
          <cell r="O3226">
            <v>104268.88</v>
          </cell>
          <cell r="AC3226" t="str">
            <v>Общестроительные работы (внутренняя отделка)</v>
          </cell>
        </row>
        <row r="3227">
          <cell r="A3227">
            <v>2009</v>
          </cell>
          <cell r="O3227">
            <v>282983.45</v>
          </cell>
          <cell r="AC3227" t="str">
            <v>Общестроительные работы (внутренняя отделка)</v>
          </cell>
        </row>
        <row r="3228">
          <cell r="A3228">
            <v>2009</v>
          </cell>
          <cell r="O3228">
            <v>12971.04</v>
          </cell>
          <cell r="AC3228" t="str">
            <v>Общестроительные работы (внутренняя отделка)</v>
          </cell>
        </row>
        <row r="3229">
          <cell r="A3229">
            <v>2009</v>
          </cell>
          <cell r="O3229">
            <v>79353.03</v>
          </cell>
          <cell r="AC3229" t="str">
            <v>Общестроительные работы (внутренняя отделка)</v>
          </cell>
        </row>
        <row r="3230">
          <cell r="A3230">
            <v>2009</v>
          </cell>
        </row>
        <row r="3231">
          <cell r="A3231">
            <v>2009</v>
          </cell>
          <cell r="O3231">
            <v>60925.81</v>
          </cell>
          <cell r="AC3231" t="str">
            <v>Отопление и вентиляция (система отопления)</v>
          </cell>
        </row>
        <row r="3232">
          <cell r="A3232">
            <v>2009</v>
          </cell>
          <cell r="O3232">
            <v>3739.69</v>
          </cell>
          <cell r="AC3232" t="str">
            <v>Отопление и вентиляция (система отопления)</v>
          </cell>
        </row>
        <row r="3233">
          <cell r="A3233">
            <v>2009</v>
          </cell>
          <cell r="O3233">
            <v>23269.119999999999</v>
          </cell>
          <cell r="AC3233" t="str">
            <v>Отопление и вентиляция (система отопления)</v>
          </cell>
        </row>
        <row r="3234">
          <cell r="A3234">
            <v>2009</v>
          </cell>
          <cell r="O3234">
            <v>199449.33</v>
          </cell>
          <cell r="AC3234" t="str">
            <v>Отопление и вентиляция (система отопления)</v>
          </cell>
        </row>
        <row r="3235">
          <cell r="A3235">
            <v>2009</v>
          </cell>
          <cell r="O3235">
            <v>59835</v>
          </cell>
          <cell r="AC3235" t="str">
            <v>Отопление и вентиляция (система отопления)</v>
          </cell>
        </row>
        <row r="3236">
          <cell r="A3236">
            <v>2009</v>
          </cell>
          <cell r="O3236">
            <v>43629.63</v>
          </cell>
          <cell r="AC3236" t="str">
            <v>Отопление и вентиляция (система отопления)</v>
          </cell>
        </row>
        <row r="3237">
          <cell r="A3237">
            <v>2009</v>
          </cell>
          <cell r="O3237">
            <v>6648.34</v>
          </cell>
          <cell r="AC3237" t="str">
            <v>Отопление и вентиляция (система отопления)</v>
          </cell>
        </row>
        <row r="3238">
          <cell r="A3238">
            <v>2009</v>
          </cell>
          <cell r="O3238">
            <v>44876.25</v>
          </cell>
          <cell r="AC3238" t="str">
            <v>Отопление и вентиляция (система отопления)</v>
          </cell>
        </row>
        <row r="3239">
          <cell r="A3239">
            <v>2009</v>
          </cell>
          <cell r="O3239">
            <v>9141.44</v>
          </cell>
          <cell r="AC3239" t="str">
            <v>Отопление и вентиляция (система отопления)</v>
          </cell>
        </row>
        <row r="3240">
          <cell r="A3240">
            <v>2009</v>
          </cell>
          <cell r="O3240">
            <v>4986.24</v>
          </cell>
          <cell r="AC3240" t="str">
            <v>Отопление и вентиляция (система отопления)</v>
          </cell>
        </row>
        <row r="3241">
          <cell r="A3241">
            <v>2009</v>
          </cell>
          <cell r="O3241">
            <v>58172.84</v>
          </cell>
          <cell r="AC3241" t="str">
            <v>Отопление и вентиляция (система отопления)</v>
          </cell>
        </row>
        <row r="3242">
          <cell r="A3242">
            <v>2009</v>
          </cell>
          <cell r="O3242">
            <v>6232.8</v>
          </cell>
          <cell r="AC3242" t="str">
            <v>Отопление и вентиляция (система отопления)</v>
          </cell>
        </row>
        <row r="3243">
          <cell r="A3243">
            <v>2009</v>
          </cell>
          <cell r="O3243">
            <v>40648.76</v>
          </cell>
          <cell r="AC3243" t="str">
            <v>Отопление и вентиляция (система отопления)</v>
          </cell>
        </row>
        <row r="3244">
          <cell r="A3244">
            <v>2009</v>
          </cell>
          <cell r="O3244">
            <v>4968.18</v>
          </cell>
          <cell r="AC3244" t="str">
            <v>Отопление и вентиляция (система отопления)</v>
          </cell>
        </row>
        <row r="3245">
          <cell r="A3245">
            <v>2009</v>
          </cell>
          <cell r="O3245">
            <v>8129.75</v>
          </cell>
          <cell r="AC3245" t="str">
            <v>Отопление и вентиляция (система отопления)</v>
          </cell>
        </row>
        <row r="3246">
          <cell r="A3246">
            <v>2009</v>
          </cell>
          <cell r="O3246">
            <v>6774.79</v>
          </cell>
          <cell r="AC3246" t="str">
            <v>Отопление и вентиляция (система отопления)</v>
          </cell>
        </row>
        <row r="3247">
          <cell r="A3247">
            <v>2009</v>
          </cell>
          <cell r="O3247">
            <v>40662.26</v>
          </cell>
          <cell r="AC3247" t="str">
            <v>Отопление и вентиляция (система отопления)</v>
          </cell>
        </row>
        <row r="3248">
          <cell r="A3248">
            <v>2009</v>
          </cell>
          <cell r="O3248">
            <v>125953.75</v>
          </cell>
          <cell r="AC3248" t="str">
            <v>Отопление и вентиляция (система отопления)</v>
          </cell>
        </row>
        <row r="3249">
          <cell r="A3249">
            <v>2009</v>
          </cell>
          <cell r="O3249">
            <v>279229.15000000002</v>
          </cell>
          <cell r="AC3249" t="str">
            <v>Отопление и вентиляция (система отопления)</v>
          </cell>
        </row>
        <row r="3250">
          <cell r="A3250">
            <v>2009</v>
          </cell>
          <cell r="O3250">
            <v>64861.47</v>
          </cell>
          <cell r="AC3250" t="str">
            <v>Отопление и вентиляция (система отопления)</v>
          </cell>
        </row>
        <row r="3251">
          <cell r="A3251">
            <v>2009</v>
          </cell>
          <cell r="O3251">
            <v>134780.03</v>
          </cell>
          <cell r="AC3251" t="str">
            <v>Отопление и вентиляция (система отопления)</v>
          </cell>
        </row>
        <row r="3252">
          <cell r="A3252">
            <v>2009</v>
          </cell>
          <cell r="O3252">
            <v>39249.879999999997</v>
          </cell>
          <cell r="AC3252" t="str">
            <v>Отопление и вентиляция (система отопления)</v>
          </cell>
        </row>
        <row r="3253">
          <cell r="A3253">
            <v>2009</v>
          </cell>
          <cell r="O3253">
            <v>15197.21</v>
          </cell>
          <cell r="AC3253" t="str">
            <v>Отопление и вентиляция (система отопления)</v>
          </cell>
        </row>
        <row r="3254">
          <cell r="A3254">
            <v>2009</v>
          </cell>
          <cell r="O3254">
            <v>10258.790000000001</v>
          </cell>
          <cell r="AC3254" t="str">
            <v>Отопление и вентиляция (система отопления)</v>
          </cell>
        </row>
        <row r="3255">
          <cell r="A3255">
            <v>2009</v>
          </cell>
          <cell r="O3255">
            <v>4344.51</v>
          </cell>
          <cell r="AC3255" t="str">
            <v>Отопление и вентиляция (система отопления)</v>
          </cell>
        </row>
        <row r="3256">
          <cell r="A3256">
            <v>2009</v>
          </cell>
          <cell r="O3256">
            <v>309.73</v>
          </cell>
          <cell r="AC3256" t="str">
            <v>Отопление и вентиляция (система отопления)</v>
          </cell>
        </row>
        <row r="3257">
          <cell r="A3257">
            <v>2009</v>
          </cell>
          <cell r="O3257">
            <v>874.78</v>
          </cell>
          <cell r="AC3257" t="str">
            <v>Отопление и вентиляция (система отопления)</v>
          </cell>
        </row>
        <row r="3258">
          <cell r="A3258">
            <v>2009</v>
          </cell>
          <cell r="O3258">
            <v>58.86</v>
          </cell>
          <cell r="AC3258" t="str">
            <v>Отопление и вентиляция (система отопления)</v>
          </cell>
        </row>
        <row r="3259">
          <cell r="A3259">
            <v>2009</v>
          </cell>
          <cell r="O3259">
            <v>1141.8800000000001</v>
          </cell>
          <cell r="AC3259" t="str">
            <v>Отопление и вентиляция (система отопления)</v>
          </cell>
        </row>
        <row r="3260">
          <cell r="A3260">
            <v>2009</v>
          </cell>
          <cell r="O3260">
            <v>51.62</v>
          </cell>
          <cell r="AC3260" t="str">
            <v>Отопление и вентиляция (система отопления)</v>
          </cell>
        </row>
        <row r="3261">
          <cell r="A3261">
            <v>2009</v>
          </cell>
          <cell r="O3261">
            <v>14207.39</v>
          </cell>
          <cell r="AC3261" t="str">
            <v>Отопление и вентиляция (система отопления)</v>
          </cell>
        </row>
        <row r="3262">
          <cell r="A3262">
            <v>2009</v>
          </cell>
          <cell r="O3262">
            <v>334.5</v>
          </cell>
          <cell r="AC3262" t="str">
            <v>Отопление и вентиляция (система отопления)</v>
          </cell>
        </row>
        <row r="3263">
          <cell r="A3263">
            <v>2009</v>
          </cell>
          <cell r="O3263">
            <v>8715.2800000000007</v>
          </cell>
          <cell r="AC3263" t="str">
            <v>Отопление и вентиляция (система отопления)</v>
          </cell>
        </row>
        <row r="3264">
          <cell r="A3264">
            <v>2009</v>
          </cell>
          <cell r="O3264">
            <v>7879.93</v>
          </cell>
          <cell r="AC3264" t="str">
            <v>Отопление и вентиляция (система отопления)</v>
          </cell>
        </row>
        <row r="3265">
          <cell r="A3265">
            <v>2009</v>
          </cell>
          <cell r="O3265">
            <v>116.65</v>
          </cell>
          <cell r="AC3265" t="str">
            <v>Отопление и вентиляция (система отопления)</v>
          </cell>
        </row>
        <row r="3266">
          <cell r="A3266">
            <v>2009</v>
          </cell>
          <cell r="O3266">
            <v>8075.29</v>
          </cell>
          <cell r="AC3266" t="str">
            <v>Отопление и вентиляция (система отопления)</v>
          </cell>
        </row>
        <row r="3267">
          <cell r="A3267">
            <v>2009</v>
          </cell>
          <cell r="O3267">
            <v>195.33</v>
          </cell>
          <cell r="AC3267" t="str">
            <v>Отопление и вентиляция (система отопления)</v>
          </cell>
        </row>
        <row r="3268">
          <cell r="A3268">
            <v>2009</v>
          </cell>
          <cell r="O3268">
            <v>4528.63</v>
          </cell>
          <cell r="AC3268" t="str">
            <v>Отопление и вентиляция (система отопления)</v>
          </cell>
        </row>
        <row r="3269">
          <cell r="A3269">
            <v>2009</v>
          </cell>
          <cell r="O3269">
            <v>49.64</v>
          </cell>
          <cell r="AC3269" t="str">
            <v>Отопление и вентиляция (система отопления)</v>
          </cell>
        </row>
        <row r="3270">
          <cell r="A3270">
            <v>2009</v>
          </cell>
          <cell r="O3270">
            <v>16917.57</v>
          </cell>
          <cell r="AC3270" t="str">
            <v>Отопление и вентиляция (система отопления)</v>
          </cell>
        </row>
        <row r="3271">
          <cell r="A3271">
            <v>2009</v>
          </cell>
          <cell r="O3271">
            <v>4715.51</v>
          </cell>
          <cell r="AC3271" t="str">
            <v>Отопление и вентиляция (система отопления)</v>
          </cell>
        </row>
        <row r="3272">
          <cell r="A3272">
            <v>2009</v>
          </cell>
          <cell r="O3272">
            <v>2495.2800000000002</v>
          </cell>
          <cell r="AC3272" t="str">
            <v>Отопление и вентиляция (система отопления)</v>
          </cell>
        </row>
        <row r="3273">
          <cell r="A3273">
            <v>2009</v>
          </cell>
          <cell r="O3273">
            <v>27585.55</v>
          </cell>
          <cell r="AC3273" t="str">
            <v>Отопление и вентиляция (система отопления)</v>
          </cell>
        </row>
        <row r="3274">
          <cell r="A3274">
            <v>2009</v>
          </cell>
          <cell r="O3274">
            <v>6126.77</v>
          </cell>
          <cell r="AC3274" t="str">
            <v>Отопление и вентиляция (система отопления)</v>
          </cell>
        </row>
        <row r="3275">
          <cell r="A3275">
            <v>2009</v>
          </cell>
          <cell r="O3275">
            <v>11623.4</v>
          </cell>
          <cell r="AC3275" t="str">
            <v>Отопление и вентиляция (система отопления)</v>
          </cell>
        </row>
        <row r="3276">
          <cell r="A3276">
            <v>2009</v>
          </cell>
          <cell r="O3276">
            <v>2486.96</v>
          </cell>
          <cell r="AC3276" t="str">
            <v>Отопление и вентиляция (система отопления)</v>
          </cell>
        </row>
        <row r="3277">
          <cell r="A3277">
            <v>2009</v>
          </cell>
        </row>
        <row r="3278">
          <cell r="A3278">
            <v>2009</v>
          </cell>
          <cell r="O3278">
            <v>241195.63</v>
          </cell>
          <cell r="AC3278" t="str">
            <v>Общестроителные работы (перегородки)</v>
          </cell>
        </row>
        <row r="3279">
          <cell r="A3279">
            <v>2009</v>
          </cell>
          <cell r="O3279">
            <v>14394.36</v>
          </cell>
          <cell r="AC3279" t="str">
            <v>Общестроителные работы (перегородки)</v>
          </cell>
        </row>
        <row r="3280">
          <cell r="A3280">
            <v>2009</v>
          </cell>
          <cell r="O3280">
            <v>403.1</v>
          </cell>
          <cell r="AC3280" t="str">
            <v>Общестроителные работы (перегородки)</v>
          </cell>
        </row>
        <row r="3281">
          <cell r="A3281">
            <v>2009</v>
          </cell>
          <cell r="O3281">
            <v>634.94000000000005</v>
          </cell>
          <cell r="AC3281" t="str">
            <v>Общестроителные работы (перегородки)</v>
          </cell>
        </row>
        <row r="3282">
          <cell r="A3282">
            <v>2009</v>
          </cell>
          <cell r="O3282">
            <v>7932.03</v>
          </cell>
          <cell r="AC3282" t="str">
            <v>Общестроителные работы (перегородки)</v>
          </cell>
        </row>
        <row r="3283">
          <cell r="A3283">
            <v>2009</v>
          </cell>
          <cell r="O3283">
            <v>1195.58</v>
          </cell>
          <cell r="AC3283" t="str">
            <v>Общестроителные работы (перегородки)</v>
          </cell>
        </row>
        <row r="3284">
          <cell r="A3284">
            <v>2009</v>
          </cell>
          <cell r="O3284">
            <v>148475.78</v>
          </cell>
          <cell r="AC3284" t="str">
            <v>Общестроителные работы (перегородки)</v>
          </cell>
        </row>
        <row r="3285">
          <cell r="A3285">
            <v>2009</v>
          </cell>
          <cell r="O3285">
            <v>20953.91</v>
          </cell>
          <cell r="AC3285" t="str">
            <v>Общестроителные работы (перегородки)</v>
          </cell>
        </row>
        <row r="3286">
          <cell r="A3286">
            <v>2009</v>
          </cell>
          <cell r="O3286">
            <v>350.6</v>
          </cell>
          <cell r="AC3286" t="str">
            <v>Общестроителные работы (перегородки)</v>
          </cell>
        </row>
        <row r="3287">
          <cell r="A3287">
            <v>2009</v>
          </cell>
          <cell r="O3287">
            <v>10575.8</v>
          </cell>
          <cell r="AC3287" t="str">
            <v>Общестроителные работы (перегородки)</v>
          </cell>
        </row>
        <row r="3288">
          <cell r="A3288">
            <v>2009</v>
          </cell>
          <cell r="O3288">
            <v>290.22000000000003</v>
          </cell>
          <cell r="AC3288" t="str">
            <v>Общестроителные работы (перегородки)</v>
          </cell>
        </row>
        <row r="3289">
          <cell r="A3289">
            <v>2009</v>
          </cell>
          <cell r="O3289">
            <v>18534.72</v>
          </cell>
          <cell r="AC3289" t="str">
            <v>Общестроителные работы (перегородки)</v>
          </cell>
        </row>
        <row r="3290">
          <cell r="A3290">
            <v>2009</v>
          </cell>
          <cell r="O3290">
            <v>14852.06</v>
          </cell>
          <cell r="AC3290" t="str">
            <v>Общестроителные работы (перегородки)</v>
          </cell>
        </row>
        <row r="3291">
          <cell r="A3291">
            <v>2009</v>
          </cell>
          <cell r="O3291">
            <v>19794.240000000002</v>
          </cell>
          <cell r="AC3291" t="str">
            <v>Общестроителные работы (перегородки)</v>
          </cell>
        </row>
        <row r="3292">
          <cell r="A3292">
            <v>2009</v>
          </cell>
          <cell r="O3292">
            <v>1021.86</v>
          </cell>
          <cell r="AC3292" t="str">
            <v>Общестроителные работы (перегородки)</v>
          </cell>
        </row>
        <row r="3293">
          <cell r="A3293">
            <v>2009</v>
          </cell>
          <cell r="O3293">
            <v>1268.6199999999999</v>
          </cell>
          <cell r="AC3293" t="str">
            <v>Общестроителные работы (перегородки)</v>
          </cell>
        </row>
        <row r="3294">
          <cell r="A3294">
            <v>2009</v>
          </cell>
          <cell r="O3294">
            <v>191.19</v>
          </cell>
          <cell r="AC3294" t="str">
            <v>Общестроителные работы (перегородки)</v>
          </cell>
        </row>
        <row r="3295">
          <cell r="A3295">
            <v>2009</v>
          </cell>
        </row>
        <row r="3296">
          <cell r="A3296">
            <v>2009</v>
          </cell>
          <cell r="O3296">
            <v>53653.440000000002</v>
          </cell>
          <cell r="AC3296" t="str">
            <v>Слаботочные системы (лотки)</v>
          </cell>
        </row>
        <row r="3297">
          <cell r="A3297">
            <v>2009</v>
          </cell>
          <cell r="O3297">
            <v>6649.52</v>
          </cell>
          <cell r="AC3297" t="str">
            <v>Слаботочные системы (лотки)</v>
          </cell>
        </row>
        <row r="3298">
          <cell r="A3298">
            <v>2009</v>
          </cell>
          <cell r="O3298">
            <v>38052.589999999997</v>
          </cell>
          <cell r="AC3298" t="str">
            <v>Слаботочные системы (лотки)</v>
          </cell>
        </row>
        <row r="3299">
          <cell r="A3299">
            <v>2009</v>
          </cell>
          <cell r="O3299">
            <v>17175.650000000001</v>
          </cell>
          <cell r="AC3299" t="str">
            <v>Слаботочные системы (лотки)</v>
          </cell>
        </row>
        <row r="3300">
          <cell r="A3300">
            <v>2009</v>
          </cell>
          <cell r="O3300">
            <v>4777.1099999999997</v>
          </cell>
          <cell r="AC3300" t="str">
            <v>Слаботочные системы (лотки)</v>
          </cell>
        </row>
        <row r="3301">
          <cell r="A3301">
            <v>2009</v>
          </cell>
          <cell r="O3301">
            <v>6618.78</v>
          </cell>
          <cell r="AC3301" t="str">
            <v>Слаботочные системы (лотки)</v>
          </cell>
        </row>
        <row r="3302">
          <cell r="A3302">
            <v>2009</v>
          </cell>
          <cell r="O3302">
            <v>8833.39</v>
          </cell>
          <cell r="AC3302" t="str">
            <v>Слаботочные системы (лотки)</v>
          </cell>
        </row>
        <row r="3303">
          <cell r="A3303">
            <v>2009</v>
          </cell>
          <cell r="O3303">
            <v>216283.55</v>
          </cell>
          <cell r="AC3303" t="str">
            <v>Слаботочные системы (лотки)</v>
          </cell>
        </row>
        <row r="3304">
          <cell r="A3304">
            <v>2009</v>
          </cell>
          <cell r="O3304">
            <v>118413.13</v>
          </cell>
          <cell r="AC3304" t="str">
            <v>Слаботочные системы (лотки)</v>
          </cell>
        </row>
        <row r="3305">
          <cell r="A3305">
            <v>2009</v>
          </cell>
          <cell r="O3305">
            <v>2349.3200000000002</v>
          </cell>
          <cell r="AC3305" t="str">
            <v>Слаботочные системы (лотки)</v>
          </cell>
        </row>
        <row r="3306">
          <cell r="A3306">
            <v>2009</v>
          </cell>
          <cell r="O3306">
            <v>2326.67</v>
          </cell>
          <cell r="AC3306" t="str">
            <v>Слаботочные системы (лотки)</v>
          </cell>
        </row>
        <row r="3307">
          <cell r="A3307">
            <v>2009</v>
          </cell>
          <cell r="O3307">
            <v>345.29</v>
          </cell>
          <cell r="AC3307" t="str">
            <v>Слаботочные системы (лотки)</v>
          </cell>
        </row>
        <row r="3308">
          <cell r="A3308">
            <v>2009</v>
          </cell>
          <cell r="O3308">
            <v>13756.59</v>
          </cell>
          <cell r="AC3308" t="str">
            <v>Слаботочные системы (лотки)</v>
          </cell>
        </row>
        <row r="3309">
          <cell r="A3309">
            <v>2009</v>
          </cell>
          <cell r="O3309">
            <v>1689.85</v>
          </cell>
          <cell r="AC3309" t="str">
            <v>Слаботочные системы (лотки)</v>
          </cell>
        </row>
        <row r="3310">
          <cell r="A3310">
            <v>2009</v>
          </cell>
          <cell r="O3310">
            <v>2373.8000000000002</v>
          </cell>
          <cell r="AC3310" t="str">
            <v>Слаботочные системы (лотки)</v>
          </cell>
        </row>
        <row r="3311">
          <cell r="A3311">
            <v>2009</v>
          </cell>
          <cell r="O3311">
            <v>6487.25</v>
          </cell>
          <cell r="AC3311" t="str">
            <v>Слаботочные системы (лотки)</v>
          </cell>
        </row>
        <row r="3312">
          <cell r="A3312">
            <v>2009</v>
          </cell>
          <cell r="O3312">
            <v>3892.35</v>
          </cell>
          <cell r="AC3312" t="str">
            <v>Слаботочные системы (лотки)</v>
          </cell>
        </row>
        <row r="3313">
          <cell r="A3313">
            <v>2009</v>
          </cell>
          <cell r="O3313">
            <v>1617.37</v>
          </cell>
          <cell r="AC3313" t="str">
            <v>Слаботочные системы (лотки)</v>
          </cell>
        </row>
        <row r="3314">
          <cell r="A3314">
            <v>2009</v>
          </cell>
          <cell r="O3314">
            <v>30066.89</v>
          </cell>
          <cell r="AC3314" t="str">
            <v>Слаботочные системы (лотки)</v>
          </cell>
        </row>
        <row r="3315">
          <cell r="A3315">
            <v>2009</v>
          </cell>
          <cell r="O3315">
            <v>1640.32</v>
          </cell>
          <cell r="AC3315" t="str">
            <v>Слаботочные системы (лотки)</v>
          </cell>
        </row>
        <row r="3316">
          <cell r="A3316">
            <v>2009</v>
          </cell>
          <cell r="O3316">
            <v>1510.82</v>
          </cell>
          <cell r="AC3316" t="str">
            <v>Слаботочные системы (лотки)</v>
          </cell>
        </row>
        <row r="3317">
          <cell r="A3317">
            <v>2009</v>
          </cell>
          <cell r="O3317">
            <v>20770.48</v>
          </cell>
          <cell r="AC3317" t="str">
            <v>Слаботочные системы (лотки)</v>
          </cell>
        </row>
        <row r="3318">
          <cell r="A3318">
            <v>2009</v>
          </cell>
          <cell r="O3318">
            <v>14413.01</v>
          </cell>
          <cell r="AC3318" t="str">
            <v>Слаботочные системы (лотки)</v>
          </cell>
        </row>
        <row r="3319">
          <cell r="A3319">
            <v>2009</v>
          </cell>
          <cell r="O3319">
            <v>7182.62</v>
          </cell>
          <cell r="AC3319" t="str">
            <v>Слаботочные системы (лотки)</v>
          </cell>
        </row>
        <row r="3320">
          <cell r="A3320">
            <v>2009</v>
          </cell>
          <cell r="O3320">
            <v>15751.29</v>
          </cell>
          <cell r="AC3320" t="str">
            <v>Слаботочные системы (лотки)</v>
          </cell>
        </row>
        <row r="3321">
          <cell r="A3321">
            <v>2009</v>
          </cell>
          <cell r="O3321">
            <v>480.34</v>
          </cell>
          <cell r="AC3321" t="str">
            <v>Слаботочные системы (лотки)</v>
          </cell>
        </row>
        <row r="3322">
          <cell r="A3322">
            <v>2009</v>
          </cell>
          <cell r="O3322">
            <v>7139.76</v>
          </cell>
          <cell r="AC3322" t="str">
            <v>Слаботочные системы (лотки)</v>
          </cell>
        </row>
        <row r="3323">
          <cell r="A3323">
            <v>2009</v>
          </cell>
          <cell r="O3323">
            <v>49341.32</v>
          </cell>
          <cell r="AC3323" t="str">
            <v>Слаботочные системы (лотки)</v>
          </cell>
        </row>
        <row r="3324">
          <cell r="A3324">
            <v>2009</v>
          </cell>
          <cell r="O3324">
            <v>17842.169999999998</v>
          </cell>
          <cell r="AC3324" t="str">
            <v>Слаботочные системы (лотки)</v>
          </cell>
        </row>
        <row r="3325">
          <cell r="A3325">
            <v>2009</v>
          </cell>
          <cell r="O3325">
            <v>3248.56</v>
          </cell>
          <cell r="AC3325" t="str">
            <v>Слаботочные системы (лотки)</v>
          </cell>
        </row>
        <row r="3326">
          <cell r="A3326">
            <v>2009</v>
          </cell>
          <cell r="O3326">
            <v>1446.54</v>
          </cell>
          <cell r="AC3326" t="str">
            <v>Слаботочные системы (лотки)</v>
          </cell>
        </row>
        <row r="3327">
          <cell r="A3327">
            <v>2009</v>
          </cell>
          <cell r="O3327">
            <v>1746.73</v>
          </cell>
          <cell r="AC3327" t="str">
            <v>Слаботочные системы (лотки)</v>
          </cell>
        </row>
        <row r="3328">
          <cell r="A3328">
            <v>2009</v>
          </cell>
          <cell r="O3328">
            <v>697.84</v>
          </cell>
          <cell r="AC3328" t="str">
            <v>Слаботочные системы (лотки)</v>
          </cell>
        </row>
        <row r="3329">
          <cell r="A3329">
            <v>2009</v>
          </cell>
          <cell r="O3329">
            <v>14495.22</v>
          </cell>
          <cell r="AC3329" t="str">
            <v>Слаботочные системы (лотки)</v>
          </cell>
        </row>
        <row r="3330">
          <cell r="A3330">
            <v>2009</v>
          </cell>
          <cell r="O3330">
            <v>5783.88</v>
          </cell>
          <cell r="AC3330" t="str">
            <v>Слаботочные системы (лотки)</v>
          </cell>
        </row>
        <row r="3331">
          <cell r="A3331">
            <v>2009</v>
          </cell>
          <cell r="O3331">
            <v>1857.99</v>
          </cell>
          <cell r="AC3331" t="str">
            <v>Слаботочные системы (лотки)</v>
          </cell>
        </row>
        <row r="3332">
          <cell r="A3332">
            <v>2009</v>
          </cell>
          <cell r="O3332">
            <v>2810.01</v>
          </cell>
          <cell r="AC3332" t="str">
            <v>Слаботочные системы (лотки)</v>
          </cell>
        </row>
        <row r="3333">
          <cell r="A3333">
            <v>2009</v>
          </cell>
          <cell r="O3333">
            <v>14862.15</v>
          </cell>
          <cell r="AC3333" t="str">
            <v>Слаботочные системы (лотки)</v>
          </cell>
        </row>
        <row r="3334">
          <cell r="A3334">
            <v>2009</v>
          </cell>
          <cell r="O3334">
            <v>3990.67</v>
          </cell>
          <cell r="AC3334" t="str">
            <v>Слаботочные системы (лотки)</v>
          </cell>
        </row>
        <row r="3335">
          <cell r="A3335">
            <v>2009</v>
          </cell>
          <cell r="O3335">
            <v>12659.58</v>
          </cell>
          <cell r="AC3335" t="str">
            <v>Слаботочные системы (лотки)</v>
          </cell>
        </row>
        <row r="3336">
          <cell r="A3336">
            <v>2009</v>
          </cell>
        </row>
        <row r="3337">
          <cell r="A3337">
            <v>2009</v>
          </cell>
          <cell r="O3337">
            <v>14247.2</v>
          </cell>
          <cell r="AC3337" t="str">
            <v>Общестроительные работы (вертолетная площадка)</v>
          </cell>
        </row>
        <row r="3338">
          <cell r="A3338">
            <v>2009</v>
          </cell>
          <cell r="O3338">
            <v>149083.20000000001</v>
          </cell>
          <cell r="AC3338" t="str">
            <v>Общестроительные работы (вертолетная площадка)</v>
          </cell>
        </row>
        <row r="3339">
          <cell r="A3339">
            <v>2009</v>
          </cell>
          <cell r="O3339">
            <v>29163.05</v>
          </cell>
          <cell r="AC3339" t="str">
            <v>Общестроительные работы (вертолетная площадка)</v>
          </cell>
        </row>
        <row r="3340">
          <cell r="A3340">
            <v>2009</v>
          </cell>
          <cell r="O3340">
            <v>11607.96</v>
          </cell>
          <cell r="AC3340" t="str">
            <v>Общестроительные работы (вертолетная площадка)</v>
          </cell>
        </row>
        <row r="3341">
          <cell r="A3341">
            <v>2009</v>
          </cell>
          <cell r="O3341">
            <v>29163.05</v>
          </cell>
          <cell r="AC3341" t="str">
            <v>Общестроительные работы (вертолетная площадка)</v>
          </cell>
        </row>
        <row r="3342">
          <cell r="A3342">
            <v>2009</v>
          </cell>
          <cell r="O3342">
            <v>-3714.34</v>
          </cell>
          <cell r="AC3342" t="str">
            <v>Общестроительные работы (вертолетная площадка)</v>
          </cell>
        </row>
        <row r="3343">
          <cell r="A3343">
            <v>2009</v>
          </cell>
          <cell r="O3343">
            <v>16366.84</v>
          </cell>
          <cell r="AC3343" t="str">
            <v>Общестроительные работы (вертолетная площадка)</v>
          </cell>
        </row>
        <row r="3344">
          <cell r="A3344">
            <v>2009</v>
          </cell>
          <cell r="O3344">
            <v>19677.240000000002</v>
          </cell>
          <cell r="AC3344" t="str">
            <v>Общестроительные работы (вертолетная площадка)</v>
          </cell>
        </row>
        <row r="3345">
          <cell r="A3345">
            <v>2009</v>
          </cell>
          <cell r="O3345">
            <v>579.20000000000005</v>
          </cell>
          <cell r="AC3345" t="str">
            <v>Общестроительные работы (вертолетная площадка)</v>
          </cell>
        </row>
        <row r="3346">
          <cell r="A3346">
            <v>2009</v>
          </cell>
          <cell r="O3346">
            <v>322.16000000000003</v>
          </cell>
          <cell r="AC3346" t="str">
            <v>Общестроительные работы (вертолетная площадка)</v>
          </cell>
        </row>
        <row r="3347">
          <cell r="A3347">
            <v>2009</v>
          </cell>
          <cell r="O3347">
            <v>1338.62</v>
          </cell>
          <cell r="AC3347" t="str">
            <v>Общестроительные работы (вертолетная площадка)</v>
          </cell>
        </row>
        <row r="3348">
          <cell r="A3348">
            <v>2009</v>
          </cell>
          <cell r="O3348">
            <v>627.5</v>
          </cell>
          <cell r="AC3348" t="str">
            <v>Общестроительные работы (вертолетная площадка)</v>
          </cell>
        </row>
        <row r="3349">
          <cell r="A3349">
            <v>2009</v>
          </cell>
        </row>
        <row r="3350">
          <cell r="A3350">
            <v>2009</v>
          </cell>
          <cell r="O3350">
            <v>14781.86</v>
          </cell>
          <cell r="AC3350" t="str">
            <v>Общестроительные работы (входные группы)</v>
          </cell>
        </row>
        <row r="3351">
          <cell r="A3351">
            <v>2009</v>
          </cell>
          <cell r="O3351">
            <v>1944.6</v>
          </cell>
          <cell r="AC3351" t="str">
            <v>Общестроительные работы (входные группы)</v>
          </cell>
        </row>
        <row r="3352">
          <cell r="A3352">
            <v>2009</v>
          </cell>
          <cell r="O3352">
            <v>5770.91</v>
          </cell>
          <cell r="AC3352" t="str">
            <v>Общестроительные работы (входные группы)</v>
          </cell>
        </row>
        <row r="3353">
          <cell r="A3353">
            <v>2009</v>
          </cell>
          <cell r="O3353">
            <v>25235.06</v>
          </cell>
          <cell r="AC3353" t="str">
            <v>Общестроительные работы (входные группы)</v>
          </cell>
        </row>
        <row r="3354">
          <cell r="A3354">
            <v>2009</v>
          </cell>
          <cell r="O3354">
            <v>4575.6000000000004</v>
          </cell>
          <cell r="AC3354" t="str">
            <v>Общестроительные работы (входные группы)</v>
          </cell>
        </row>
        <row r="3355">
          <cell r="A3355">
            <v>2009</v>
          </cell>
          <cell r="O3355">
            <v>4099.5</v>
          </cell>
          <cell r="AC3355" t="str">
            <v>Общестроительные работы (входные группы)</v>
          </cell>
        </row>
        <row r="3356">
          <cell r="A3356">
            <v>2009</v>
          </cell>
          <cell r="O3356">
            <v>7942.15</v>
          </cell>
          <cell r="AC3356" t="str">
            <v>Общестроительные работы (входные группы)</v>
          </cell>
        </row>
        <row r="3357">
          <cell r="A3357">
            <v>2009</v>
          </cell>
          <cell r="O3357">
            <v>6203.33</v>
          </cell>
          <cell r="AC3357" t="str">
            <v>Общестроительные работы (входные группы)</v>
          </cell>
        </row>
        <row r="3358">
          <cell r="A3358">
            <v>2009</v>
          </cell>
          <cell r="O3358">
            <v>5183.66</v>
          </cell>
          <cell r="AC3358" t="str">
            <v>Общестроительные работы (входные группы)</v>
          </cell>
        </row>
        <row r="3359">
          <cell r="A3359">
            <v>2009</v>
          </cell>
          <cell r="O3359">
            <v>5066.49</v>
          </cell>
          <cell r="AC3359" t="str">
            <v>Общестроительные работы (входные группы)</v>
          </cell>
        </row>
        <row r="3360">
          <cell r="A3360">
            <v>2009</v>
          </cell>
          <cell r="O3360">
            <v>1383.46</v>
          </cell>
          <cell r="AC3360" t="str">
            <v>Общестроительные работы (входные группы)</v>
          </cell>
        </row>
        <row r="3361">
          <cell r="A3361">
            <v>2009</v>
          </cell>
          <cell r="O3361">
            <v>605.55999999999995</v>
          </cell>
          <cell r="AC3361" t="str">
            <v>Общестроительные работы (входные группы)</v>
          </cell>
        </row>
        <row r="3362">
          <cell r="A3362">
            <v>2009</v>
          </cell>
          <cell r="O3362">
            <v>145.88999999999999</v>
          </cell>
          <cell r="AC3362" t="str">
            <v>Общестроительные работы (входные группы)</v>
          </cell>
        </row>
        <row r="3363">
          <cell r="A3363">
            <v>2009</v>
          </cell>
          <cell r="O3363">
            <v>10673.7</v>
          </cell>
          <cell r="AC3363" t="str">
            <v>Общестроительные работы (входные группы)</v>
          </cell>
        </row>
        <row r="3364">
          <cell r="A3364">
            <v>2009</v>
          </cell>
          <cell r="O3364">
            <v>40147.620000000003</v>
          </cell>
          <cell r="AC3364" t="str">
            <v>Общестроительные работы (входные группы)</v>
          </cell>
        </row>
        <row r="3365">
          <cell r="A3365">
            <v>2009</v>
          </cell>
          <cell r="O3365">
            <v>5266.84</v>
          </cell>
          <cell r="AC3365" t="str">
            <v>Общестроительные работы (входные группы)</v>
          </cell>
        </row>
        <row r="3366">
          <cell r="A3366">
            <v>2009</v>
          </cell>
          <cell r="O3366">
            <v>63732.33</v>
          </cell>
          <cell r="AC3366" t="str">
            <v>Общестроительные работы (входные группы)</v>
          </cell>
        </row>
        <row r="3367">
          <cell r="A3367">
            <v>2009</v>
          </cell>
          <cell r="O3367">
            <v>15931.86</v>
          </cell>
          <cell r="AC3367" t="str">
            <v>Общестроительные работы (входные группы)</v>
          </cell>
        </row>
        <row r="3368">
          <cell r="A3368">
            <v>2009</v>
          </cell>
          <cell r="O3368">
            <v>12443.12</v>
          </cell>
          <cell r="AC3368" t="str">
            <v>Общестроительные работы (входные группы)</v>
          </cell>
        </row>
        <row r="3369">
          <cell r="A3369">
            <v>2009</v>
          </cell>
          <cell r="O3369">
            <v>12214.89</v>
          </cell>
          <cell r="AC3369" t="str">
            <v>Общестроительные работы (входные группы)</v>
          </cell>
        </row>
        <row r="3370">
          <cell r="A3370">
            <v>2009</v>
          </cell>
          <cell r="O3370">
            <v>10943.78</v>
          </cell>
          <cell r="AC3370" t="str">
            <v>Общестроительные работы (входные группы)</v>
          </cell>
        </row>
        <row r="3371">
          <cell r="A3371">
            <v>2009</v>
          </cell>
          <cell r="O3371">
            <v>13802.57</v>
          </cell>
          <cell r="AC3371" t="str">
            <v>Общестроительные работы (входные группы)</v>
          </cell>
        </row>
        <row r="3372">
          <cell r="A3372">
            <v>2009</v>
          </cell>
          <cell r="O3372">
            <v>10028.209999999999</v>
          </cell>
          <cell r="AC3372" t="str">
            <v>Общестроительные работы (входные группы)</v>
          </cell>
        </row>
        <row r="3373">
          <cell r="A3373">
            <v>2009</v>
          </cell>
          <cell r="O3373">
            <v>2738.33</v>
          </cell>
          <cell r="AC3373" t="str">
            <v>Общестроительные работы (входные группы)</v>
          </cell>
        </row>
        <row r="3374">
          <cell r="A3374">
            <v>2009</v>
          </cell>
          <cell r="O3374">
            <v>19950.2</v>
          </cell>
          <cell r="AC3374" t="str">
            <v>Общестроительные работы (входные группы)</v>
          </cell>
        </row>
        <row r="3375">
          <cell r="A3375">
            <v>2009</v>
          </cell>
          <cell r="O3375">
            <v>4806.63</v>
          </cell>
          <cell r="AC3375" t="str">
            <v>Общестроительные работы (входные группы)</v>
          </cell>
        </row>
        <row r="3376">
          <cell r="A3376">
            <v>2009</v>
          </cell>
          <cell r="O3376">
            <v>22826.39</v>
          </cell>
          <cell r="AC3376" t="str">
            <v>Общестроительные работы (входные группы)</v>
          </cell>
        </row>
        <row r="3377">
          <cell r="A3377">
            <v>2009</v>
          </cell>
          <cell r="O3377">
            <v>3975.31</v>
          </cell>
          <cell r="AC3377" t="str">
            <v>Общестроительные работы (входные группы)</v>
          </cell>
        </row>
        <row r="3378">
          <cell r="A3378">
            <v>2009</v>
          </cell>
          <cell r="O3378">
            <v>391.7</v>
          </cell>
          <cell r="AC3378" t="str">
            <v>Общестроительные работы (входные группы)</v>
          </cell>
        </row>
        <row r="3379">
          <cell r="A3379">
            <v>2009</v>
          </cell>
          <cell r="O3379">
            <v>2275.31</v>
          </cell>
          <cell r="AC3379" t="str">
            <v>Общестроительные работы (входные группы)</v>
          </cell>
        </row>
        <row r="3380">
          <cell r="A3380">
            <v>2009</v>
          </cell>
          <cell r="O3380">
            <v>28421.87</v>
          </cell>
          <cell r="AC3380" t="str">
            <v>Общестроительные работы (входные группы)</v>
          </cell>
        </row>
        <row r="3381">
          <cell r="A3381">
            <v>2009</v>
          </cell>
        </row>
        <row r="3382">
          <cell r="A3382">
            <v>2009</v>
          </cell>
          <cell r="O3382">
            <v>3349.34</v>
          </cell>
          <cell r="AC3382" t="str">
            <v>Общестроительные работы (кровля)</v>
          </cell>
        </row>
        <row r="3383">
          <cell r="A3383">
            <v>2009</v>
          </cell>
          <cell r="O3383">
            <v>108828.15</v>
          </cell>
          <cell r="AC3383" t="str">
            <v>Общестроительные работы (кровля)</v>
          </cell>
        </row>
        <row r="3384">
          <cell r="A3384">
            <v>2009</v>
          </cell>
          <cell r="O3384">
            <v>152403.54</v>
          </cell>
          <cell r="AC3384" t="str">
            <v>Общестроительные работы (кровля)</v>
          </cell>
        </row>
        <row r="3385">
          <cell r="A3385">
            <v>2009</v>
          </cell>
          <cell r="O3385">
            <v>153769.07999999999</v>
          </cell>
          <cell r="AC3385" t="str">
            <v>Общестроительные работы (кровля)</v>
          </cell>
        </row>
        <row r="3386">
          <cell r="A3386">
            <v>2009</v>
          </cell>
          <cell r="O3386">
            <v>46116.32</v>
          </cell>
          <cell r="AC3386" t="str">
            <v>Общестроительные работы (кровля)</v>
          </cell>
        </row>
        <row r="3387">
          <cell r="A3387">
            <v>2009</v>
          </cell>
        </row>
        <row r="3388">
          <cell r="A3388">
            <v>2009</v>
          </cell>
          <cell r="O3388">
            <v>29440.1</v>
          </cell>
          <cell r="AC3388" t="str">
            <v>Общестроительные работы (автомобильная мойка)</v>
          </cell>
        </row>
        <row r="3389">
          <cell r="A3389">
            <v>2009</v>
          </cell>
          <cell r="O3389">
            <v>160510.6</v>
          </cell>
          <cell r="AC3389" t="str">
            <v>Общестроительные работы (автомобильная мойка)</v>
          </cell>
        </row>
        <row r="3390">
          <cell r="A3390">
            <v>2009</v>
          </cell>
          <cell r="O3390">
            <v>4379.57</v>
          </cell>
          <cell r="AC3390" t="str">
            <v>Общестроительные работы (автомобильная мойка)</v>
          </cell>
        </row>
        <row r="3391">
          <cell r="A3391">
            <v>2009</v>
          </cell>
          <cell r="O3391">
            <v>22322.76</v>
          </cell>
          <cell r="AC3391" t="str">
            <v>Общестроительные работы (автомобильная мойка)</v>
          </cell>
        </row>
        <row r="3392">
          <cell r="A3392">
            <v>2009</v>
          </cell>
          <cell r="O3392">
            <v>25897.25</v>
          </cell>
          <cell r="AC3392" t="str">
            <v>Общестроительные работы (автомобильная мойка)</v>
          </cell>
        </row>
        <row r="3393">
          <cell r="A3393">
            <v>2009</v>
          </cell>
          <cell r="O3393">
            <v>8000.4</v>
          </cell>
          <cell r="AC3393" t="str">
            <v>Общестроительные работы (автомобильная мойка)</v>
          </cell>
        </row>
        <row r="3394">
          <cell r="A3394">
            <v>2009</v>
          </cell>
          <cell r="O3394">
            <v>1789.93</v>
          </cell>
          <cell r="AC3394" t="str">
            <v>Общестроительные работы (автомобильная мойка)</v>
          </cell>
        </row>
        <row r="3395">
          <cell r="A3395">
            <v>2009</v>
          </cell>
          <cell r="O3395">
            <v>432.18</v>
          </cell>
          <cell r="AC3395" t="str">
            <v>Общестроительные работы (автомобильная мойка)</v>
          </cell>
        </row>
        <row r="3396">
          <cell r="A3396">
            <v>2009</v>
          </cell>
          <cell r="O3396">
            <v>21493.98</v>
          </cell>
          <cell r="AC3396" t="str">
            <v>Общестроительные работы (автомобильная мойка)</v>
          </cell>
        </row>
        <row r="3397">
          <cell r="A3397">
            <v>2009</v>
          </cell>
          <cell r="O3397">
            <v>3116.41</v>
          </cell>
          <cell r="AC3397" t="str">
            <v>Общестроительные работы (автомобильная мойка)</v>
          </cell>
        </row>
        <row r="3398">
          <cell r="A3398">
            <v>2009</v>
          </cell>
          <cell r="O3398">
            <v>11412.52</v>
          </cell>
          <cell r="AC3398" t="str">
            <v>Общестроительные работы (автомобильная мойка)</v>
          </cell>
        </row>
        <row r="3399">
          <cell r="A3399">
            <v>2009</v>
          </cell>
          <cell r="O3399">
            <v>2877.97</v>
          </cell>
          <cell r="AC3399" t="str">
            <v>Общестроительные работы (автомобильная мойка)</v>
          </cell>
        </row>
        <row r="3400">
          <cell r="A3400">
            <v>2009</v>
          </cell>
          <cell r="O3400">
            <v>11656.57</v>
          </cell>
          <cell r="AC3400" t="str">
            <v>Общестроительные работы (автомобильная мойка)</v>
          </cell>
        </row>
        <row r="3401">
          <cell r="A3401">
            <v>2009</v>
          </cell>
          <cell r="O3401">
            <v>27444.81</v>
          </cell>
          <cell r="AC3401" t="str">
            <v>Общестроительные работы (автомобильная мойка)</v>
          </cell>
        </row>
        <row r="3402">
          <cell r="A3402">
            <v>2009</v>
          </cell>
          <cell r="O3402">
            <v>184891.82</v>
          </cell>
          <cell r="AC3402" t="str">
            <v>Общестроительные работы (автомобильная мойка)</v>
          </cell>
        </row>
        <row r="3403">
          <cell r="A3403">
            <v>2009</v>
          </cell>
          <cell r="O3403">
            <v>21321.64</v>
          </cell>
          <cell r="AC3403" t="str">
            <v>Общестроительные работы (автомобильная мойка)</v>
          </cell>
        </row>
        <row r="3404">
          <cell r="A3404">
            <v>2009</v>
          </cell>
          <cell r="O3404">
            <v>294.33</v>
          </cell>
          <cell r="AC3404" t="str">
            <v>Общестроительные работы (автомобильная мойка)</v>
          </cell>
        </row>
        <row r="3405">
          <cell r="A3405">
            <v>2009</v>
          </cell>
          <cell r="O3405">
            <v>435.37</v>
          </cell>
          <cell r="AC3405" t="str">
            <v>Общестроительные работы (автомобильная мойка)</v>
          </cell>
        </row>
        <row r="3406">
          <cell r="A3406">
            <v>2009</v>
          </cell>
        </row>
        <row r="3407">
          <cell r="A3407">
            <v>2009</v>
          </cell>
          <cell r="O3407">
            <v>18160.47</v>
          </cell>
          <cell r="AC3407" t="str">
            <v>Общестроительные работы (внешняя отделка-фасады)</v>
          </cell>
        </row>
        <row r="3408">
          <cell r="A3408">
            <v>2009</v>
          </cell>
          <cell r="O3408">
            <v>121404.78</v>
          </cell>
          <cell r="AC3408" t="str">
            <v>Общестроительные работы (внешняя отделка-фасады)</v>
          </cell>
        </row>
        <row r="3409">
          <cell r="A3409">
            <v>2009</v>
          </cell>
          <cell r="O3409">
            <v>54962.52</v>
          </cell>
          <cell r="AC3409" t="str">
            <v>Общестроительные работы (внешняя отделка-фасады)</v>
          </cell>
        </row>
        <row r="3410">
          <cell r="A3410">
            <v>2009</v>
          </cell>
          <cell r="O3410">
            <v>31173.15</v>
          </cell>
          <cell r="AC3410" t="str">
            <v>Общестроительные работы (внешняя отделка-фасады)</v>
          </cell>
        </row>
        <row r="3411">
          <cell r="A3411">
            <v>2009</v>
          </cell>
          <cell r="O3411">
            <v>927.52</v>
          </cell>
          <cell r="AC3411" t="str">
            <v>Общестроительные работы (внешняя отделка-фасады)</v>
          </cell>
        </row>
        <row r="3412">
          <cell r="A3412">
            <v>2009</v>
          </cell>
          <cell r="O3412">
            <v>27819.09</v>
          </cell>
          <cell r="AC3412" t="str">
            <v>Общестроительные работы (внешняя отделка-фасады)</v>
          </cell>
        </row>
        <row r="3413">
          <cell r="A3413">
            <v>2009</v>
          </cell>
          <cell r="O3413">
            <v>2315.5300000000002</v>
          </cell>
          <cell r="AC3413" t="str">
            <v>Общестроительные работы (внешняя отделка-фасады)</v>
          </cell>
        </row>
        <row r="3414">
          <cell r="A3414">
            <v>2009</v>
          </cell>
          <cell r="O3414">
            <v>194104.65</v>
          </cell>
          <cell r="AC3414" t="str">
            <v>Общестроительные работы (внешняя отделка-фасады)</v>
          </cell>
        </row>
        <row r="3415">
          <cell r="A3415">
            <v>2009</v>
          </cell>
          <cell r="O3415">
            <v>160800.88</v>
          </cell>
          <cell r="AC3415" t="str">
            <v>Общестроительные работы (внешняя отделка-фасады)</v>
          </cell>
        </row>
        <row r="3416">
          <cell r="A3416">
            <v>2009</v>
          </cell>
          <cell r="O3416">
            <v>178379.99</v>
          </cell>
          <cell r="AC3416" t="str">
            <v>Общестроительные работы (внешняя отделка-фасады)</v>
          </cell>
        </row>
        <row r="3417">
          <cell r="A3417">
            <v>2009</v>
          </cell>
          <cell r="O3417">
            <v>26006.06</v>
          </cell>
          <cell r="AC3417" t="str">
            <v>Общестроительные работы (внешняя отделка-фасады)</v>
          </cell>
        </row>
        <row r="3418">
          <cell r="A3418">
            <v>2009</v>
          </cell>
          <cell r="O3418">
            <v>4760.1499999999996</v>
          </cell>
          <cell r="AC3418" t="str">
            <v>Общестроительные работы (внешняя отделка-фасады)</v>
          </cell>
        </row>
        <row r="3419">
          <cell r="A3419">
            <v>2009</v>
          </cell>
          <cell r="O3419">
            <v>280419.43</v>
          </cell>
          <cell r="AC3419" t="str">
            <v>Общестроительные работы (внешняя отделка-фасады)</v>
          </cell>
        </row>
        <row r="3420">
          <cell r="A3420">
            <v>2009</v>
          </cell>
          <cell r="O3420">
            <v>2226970.71</v>
          </cell>
          <cell r="AC3420" t="str">
            <v>Общестроительные работы (внешняя отделка-фасады)</v>
          </cell>
        </row>
        <row r="3421">
          <cell r="A3421">
            <v>2009</v>
          </cell>
          <cell r="O3421">
            <v>-176430.85</v>
          </cell>
          <cell r="AC3421" t="str">
            <v>Общестроительные работы (внешняя отделка-фасады)</v>
          </cell>
        </row>
        <row r="3422">
          <cell r="A3422">
            <v>2009</v>
          </cell>
          <cell r="O3422">
            <v>44522.54</v>
          </cell>
          <cell r="AC3422" t="str">
            <v>Общестроительные работы (внешняя отделка-фасады)</v>
          </cell>
        </row>
        <row r="3423">
          <cell r="A3423">
            <v>2009</v>
          </cell>
          <cell r="O3423">
            <v>84104.87</v>
          </cell>
          <cell r="AC3423" t="str">
            <v>Общестроительные работы (внешняя отделка-фасады)</v>
          </cell>
        </row>
        <row r="3424">
          <cell r="A3424">
            <v>2009</v>
          </cell>
          <cell r="O3424">
            <v>17121.830000000002</v>
          </cell>
          <cell r="AC3424" t="str">
            <v>Общестроительные работы (внешняя отделка-фасады)</v>
          </cell>
        </row>
        <row r="3425">
          <cell r="A3425">
            <v>2009</v>
          </cell>
          <cell r="O3425">
            <v>2268.5500000000002</v>
          </cell>
          <cell r="AC3425" t="str">
            <v>Общестроительные работы (внешняя отделка-фасады)</v>
          </cell>
        </row>
        <row r="3426">
          <cell r="A3426">
            <v>2009</v>
          </cell>
        </row>
        <row r="3427">
          <cell r="A3427">
            <v>2009</v>
          </cell>
          <cell r="O3427">
            <v>44075.56</v>
          </cell>
          <cell r="AC3427" t="str">
            <v>Общестроительные работы (двери и ворота)</v>
          </cell>
        </row>
        <row r="3428">
          <cell r="A3428">
            <v>2009</v>
          </cell>
          <cell r="O3428">
            <v>446107.2</v>
          </cell>
          <cell r="AC3428" t="str">
            <v>Общестроительные работы (двери и ворота)</v>
          </cell>
        </row>
        <row r="3429">
          <cell r="A3429">
            <v>2009</v>
          </cell>
          <cell r="O3429">
            <v>110188.85</v>
          </cell>
          <cell r="AC3429" t="str">
            <v>Общестроительные работы (двери и ворота)</v>
          </cell>
        </row>
        <row r="3430">
          <cell r="A3430">
            <v>2009</v>
          </cell>
          <cell r="O3430">
            <v>247258.2</v>
          </cell>
          <cell r="AC3430" t="str">
            <v>Общестроительные работы (двери и ворота)</v>
          </cell>
        </row>
        <row r="3431">
          <cell r="A3431">
            <v>2009</v>
          </cell>
          <cell r="O3431">
            <v>815673.6</v>
          </cell>
          <cell r="AC3431" t="str">
            <v>Общестроительные работы (двери и ворота)</v>
          </cell>
        </row>
        <row r="3432">
          <cell r="A3432">
            <v>2009</v>
          </cell>
        </row>
        <row r="3433">
          <cell r="A3433">
            <v>2009</v>
          </cell>
          <cell r="O3433">
            <v>191617.95</v>
          </cell>
          <cell r="AC3433" t="str">
            <v>Отопление и вентиляция (система отопления)</v>
          </cell>
        </row>
        <row r="3434">
          <cell r="A3434">
            <v>2009</v>
          </cell>
          <cell r="O3434">
            <v>63291.24</v>
          </cell>
          <cell r="AC3434" t="str">
            <v>Отопление и вентиляция (система отопления)</v>
          </cell>
        </row>
        <row r="3435">
          <cell r="A3435">
            <v>2009</v>
          </cell>
          <cell r="O3435">
            <v>7462.93</v>
          </cell>
          <cell r="AC3435" t="str">
            <v>Отопление и вентиляция (система отопления)</v>
          </cell>
        </row>
        <row r="3436">
          <cell r="A3436">
            <v>2009</v>
          </cell>
          <cell r="O3436">
            <v>20958.080000000002</v>
          </cell>
          <cell r="AC3436" t="str">
            <v>Отопление и вентиляция (система отопления)</v>
          </cell>
        </row>
        <row r="3437">
          <cell r="A3437">
            <v>2009</v>
          </cell>
          <cell r="O3437">
            <v>12803.36</v>
          </cell>
          <cell r="AC3437" t="str">
            <v>Отопление и вентиляция (система отопления)</v>
          </cell>
        </row>
        <row r="3438">
          <cell r="A3438">
            <v>2009</v>
          </cell>
          <cell r="O3438">
            <v>56518.69</v>
          </cell>
          <cell r="AC3438" t="str">
            <v>Отопление и вентиляция (система отопления)</v>
          </cell>
        </row>
        <row r="3439">
          <cell r="A3439">
            <v>2009</v>
          </cell>
          <cell r="O3439">
            <v>35224.239999999998</v>
          </cell>
          <cell r="AC3439" t="str">
            <v>Отопление и вентиляция (система отопления)</v>
          </cell>
        </row>
        <row r="3440">
          <cell r="A3440">
            <v>2009</v>
          </cell>
        </row>
        <row r="3441">
          <cell r="A3441">
            <v>2009</v>
          </cell>
          <cell r="O3441">
            <v>26205.82</v>
          </cell>
          <cell r="AC3441" t="str">
            <v>Общестроительные работы (окна)</v>
          </cell>
        </row>
        <row r="3442">
          <cell r="A3442">
            <v>2009</v>
          </cell>
          <cell r="O3442">
            <v>136555.45000000001</v>
          </cell>
          <cell r="AC3442" t="str">
            <v>Общестроительные работы (окна)</v>
          </cell>
        </row>
        <row r="3443">
          <cell r="A3443">
            <v>2009</v>
          </cell>
          <cell r="O3443">
            <v>3954.59</v>
          </cell>
          <cell r="AC3443" t="str">
            <v>Общестроительные работы (окна)</v>
          </cell>
        </row>
        <row r="3444">
          <cell r="A3444">
            <v>2009</v>
          </cell>
          <cell r="O3444">
            <v>21233.51</v>
          </cell>
          <cell r="AC3444" t="str">
            <v>Общестроительные работы (окна)</v>
          </cell>
        </row>
        <row r="3445">
          <cell r="A3445">
            <v>2009</v>
          </cell>
          <cell r="O3445">
            <v>333.82</v>
          </cell>
          <cell r="AC3445" t="str">
            <v>Общестроительные работы (окна)</v>
          </cell>
        </row>
        <row r="3446">
          <cell r="A3446">
            <v>2009</v>
          </cell>
          <cell r="O3446">
            <v>2163.61</v>
          </cell>
          <cell r="AC3446" t="str">
            <v>Общестроительные работы (окна)</v>
          </cell>
        </row>
        <row r="3447">
          <cell r="A3447">
            <v>2009</v>
          </cell>
          <cell r="O3447">
            <v>356.39</v>
          </cell>
          <cell r="AC3447" t="str">
            <v>Общестроительные работы (окна)</v>
          </cell>
        </row>
        <row r="3448">
          <cell r="A3448">
            <v>2009</v>
          </cell>
          <cell r="O3448">
            <v>2519.5700000000002</v>
          </cell>
          <cell r="AC3448" t="str">
            <v>Общестроительные работы (окна)</v>
          </cell>
        </row>
        <row r="3449">
          <cell r="A3449">
            <v>2009</v>
          </cell>
          <cell r="O3449">
            <v>23013.51</v>
          </cell>
          <cell r="AC3449" t="str">
            <v>Общестроительные работы (окна)</v>
          </cell>
        </row>
        <row r="3450">
          <cell r="A3450">
            <v>2009</v>
          </cell>
          <cell r="O3450">
            <v>20750.7</v>
          </cell>
          <cell r="AC3450" t="str">
            <v>Общестроительные работы (окна)</v>
          </cell>
        </row>
        <row r="3451">
          <cell r="A3451">
            <v>2009</v>
          </cell>
        </row>
        <row r="3452">
          <cell r="A3452">
            <v>2009</v>
          </cell>
          <cell r="O3452">
            <v>221952.02</v>
          </cell>
          <cell r="AC3452" t="str">
            <v>Устройство шпунтового ограждения котлована</v>
          </cell>
        </row>
        <row r="3453">
          <cell r="A3453">
            <v>2009</v>
          </cell>
          <cell r="O3453">
            <v>369043.49</v>
          </cell>
          <cell r="AC3453" t="str">
            <v>Устройство шпунтового ограждения котлована</v>
          </cell>
        </row>
        <row r="3454">
          <cell r="A3454">
            <v>2009</v>
          </cell>
          <cell r="O3454">
            <v>53990.95</v>
          </cell>
          <cell r="AC3454" t="str">
            <v>Устройство шпунтового ограждения котлована</v>
          </cell>
        </row>
        <row r="3455">
          <cell r="A3455">
            <v>2009</v>
          </cell>
          <cell r="O3455">
            <v>8778.11</v>
          </cell>
          <cell r="AC3455" t="str">
            <v>Устройство шпунтового ограждения котлована</v>
          </cell>
        </row>
        <row r="3456">
          <cell r="A3456">
            <v>2009</v>
          </cell>
          <cell r="O3456">
            <v>138.08000000000001</v>
          </cell>
          <cell r="AC3456" t="str">
            <v>Устройство шпунтового ограждения котлована</v>
          </cell>
        </row>
        <row r="3457">
          <cell r="A3457">
            <v>2009</v>
          </cell>
          <cell r="O3457">
            <v>69418.75</v>
          </cell>
          <cell r="AC3457" t="str">
            <v>Устройство шпунтового ограждения котлована</v>
          </cell>
        </row>
        <row r="3458">
          <cell r="A3458">
            <v>2009</v>
          </cell>
          <cell r="O3458">
            <v>130213.2</v>
          </cell>
          <cell r="AC3458" t="str">
            <v>Устройство шпунтового ограждения котлована</v>
          </cell>
        </row>
        <row r="3459">
          <cell r="A3459">
            <v>2009</v>
          </cell>
          <cell r="O3459">
            <v>280745.3</v>
          </cell>
          <cell r="AC3459" t="str">
            <v>Устройство шпунтового ограждения котлована</v>
          </cell>
        </row>
        <row r="3460">
          <cell r="A3460">
            <v>2009</v>
          </cell>
          <cell r="O3460">
            <v>28534.76</v>
          </cell>
          <cell r="AC3460" t="str">
            <v>Устройство шпунтового ограждения котлована</v>
          </cell>
        </row>
        <row r="3461">
          <cell r="A3461">
            <v>2009</v>
          </cell>
          <cell r="O3461">
            <v>18871.3</v>
          </cell>
          <cell r="AC3461" t="str">
            <v>Устройство шпунтового ограждения котлована</v>
          </cell>
        </row>
        <row r="3462">
          <cell r="A3462">
            <v>2009</v>
          </cell>
        </row>
        <row r="3463">
          <cell r="A3463">
            <v>2009</v>
          </cell>
          <cell r="O3463">
            <v>9399.59</v>
          </cell>
          <cell r="AC3463" t="str">
            <v>Общестроительные работы (внешняя отделка-фасады)</v>
          </cell>
        </row>
        <row r="3464">
          <cell r="A3464">
            <v>2009</v>
          </cell>
          <cell r="O3464">
            <v>74648.28</v>
          </cell>
          <cell r="AC3464" t="str">
            <v>Общестроительные работы (внешняя отделка-фасады)</v>
          </cell>
        </row>
        <row r="3465">
          <cell r="A3465">
            <v>2009</v>
          </cell>
          <cell r="O3465">
            <v>-5913.98</v>
          </cell>
          <cell r="AC3465" t="str">
            <v>Общестроительные работы (внешняя отделка-фасады)</v>
          </cell>
        </row>
        <row r="3466">
          <cell r="A3466">
            <v>2009</v>
          </cell>
        </row>
        <row r="3467">
          <cell r="A3467">
            <v>2009</v>
          </cell>
          <cell r="O3467">
            <v>7060.82</v>
          </cell>
          <cell r="AC3467" t="str">
            <v>Наружные сети телефонной канализации</v>
          </cell>
        </row>
        <row r="3468">
          <cell r="A3468">
            <v>2009</v>
          </cell>
          <cell r="O3468">
            <v>8827.42</v>
          </cell>
          <cell r="AC3468" t="str">
            <v>Наружные сети телефонной канализации</v>
          </cell>
        </row>
        <row r="3469">
          <cell r="A3469">
            <v>2009</v>
          </cell>
          <cell r="O3469">
            <v>5356.2</v>
          </cell>
          <cell r="AC3469" t="str">
            <v>Наружные сети телефонной канализации</v>
          </cell>
        </row>
        <row r="3470">
          <cell r="A3470">
            <v>2009</v>
          </cell>
          <cell r="O3470">
            <v>80535.66</v>
          </cell>
          <cell r="AC3470" t="str">
            <v>Наружные сети телефонной канализации</v>
          </cell>
        </row>
        <row r="3471">
          <cell r="A3471">
            <v>2009</v>
          </cell>
          <cell r="O3471">
            <v>21372.04</v>
          </cell>
          <cell r="AC3471" t="str">
            <v>Наружные сети телефонной канализации</v>
          </cell>
        </row>
        <row r="3472">
          <cell r="A3472">
            <v>2009</v>
          </cell>
          <cell r="O3472">
            <v>5479.33</v>
          </cell>
          <cell r="AC3472" t="str">
            <v>Наружные сети телефонной канализации</v>
          </cell>
        </row>
        <row r="3473">
          <cell r="A3473">
            <v>2009</v>
          </cell>
          <cell r="O3473">
            <v>706.05</v>
          </cell>
          <cell r="AC3473" t="str">
            <v>Наружные сети телефонной канализации</v>
          </cell>
        </row>
        <row r="3474">
          <cell r="A3474">
            <v>2009</v>
          </cell>
          <cell r="O3474">
            <v>8609.2000000000007</v>
          </cell>
          <cell r="AC3474" t="str">
            <v>Наружные сети телефонной канализации</v>
          </cell>
        </row>
        <row r="3475">
          <cell r="A3475">
            <v>2009</v>
          </cell>
          <cell r="O3475">
            <v>3205.65</v>
          </cell>
          <cell r="AC3475" t="str">
            <v>Наружные сети телефонной канализации</v>
          </cell>
        </row>
        <row r="3476">
          <cell r="A3476">
            <v>2009</v>
          </cell>
          <cell r="O3476">
            <v>17580.830000000002</v>
          </cell>
          <cell r="AC3476" t="str">
            <v>Наружные сети телефонной канализации</v>
          </cell>
        </row>
        <row r="3477">
          <cell r="A3477">
            <v>2009</v>
          </cell>
          <cell r="O3477">
            <v>52073.04</v>
          </cell>
          <cell r="AC3477" t="str">
            <v>Наружные сети телефонной канализации</v>
          </cell>
        </row>
        <row r="3478">
          <cell r="A3478">
            <v>2009</v>
          </cell>
          <cell r="O3478">
            <v>9384</v>
          </cell>
          <cell r="AC3478" t="str">
            <v>Наружные сети телефонной канализации</v>
          </cell>
        </row>
        <row r="3479">
          <cell r="A3479">
            <v>2009</v>
          </cell>
          <cell r="O3479">
            <v>2835.6</v>
          </cell>
          <cell r="AC3479" t="str">
            <v>Наружные сети телефонной канализации</v>
          </cell>
        </row>
        <row r="3480">
          <cell r="A3480">
            <v>2009</v>
          </cell>
          <cell r="O3480">
            <v>6588.19</v>
          </cell>
          <cell r="AC3480" t="str">
            <v>Наружные сети телефонной канализации</v>
          </cell>
        </row>
        <row r="3481">
          <cell r="A3481">
            <v>2009</v>
          </cell>
          <cell r="O3481">
            <v>5727.48</v>
          </cell>
          <cell r="AC3481" t="str">
            <v>Наружные сети телефонной канализации</v>
          </cell>
        </row>
        <row r="3482">
          <cell r="A3482">
            <v>2009</v>
          </cell>
          <cell r="O3482">
            <v>1479.61</v>
          </cell>
          <cell r="AC3482" t="str">
            <v>Наружные сети телефонной канализации</v>
          </cell>
        </row>
        <row r="3483">
          <cell r="A3483">
            <v>2009</v>
          </cell>
          <cell r="O3483">
            <v>2641.96</v>
          </cell>
          <cell r="AC3483" t="str">
            <v>Наружные сети телефонной канализации</v>
          </cell>
        </row>
        <row r="3484">
          <cell r="A3484">
            <v>2009</v>
          </cell>
        </row>
        <row r="3485">
          <cell r="A3485">
            <v>2009</v>
          </cell>
          <cell r="O3485">
            <v>593917.37</v>
          </cell>
          <cell r="AC3485" t="str">
            <v>Лифты-оборудование и монтаж</v>
          </cell>
        </row>
        <row r="3486">
          <cell r="A3486">
            <v>2009</v>
          </cell>
          <cell r="O3486">
            <v>-114514.46</v>
          </cell>
          <cell r="AC3486" t="str">
            <v>Лифты-оборудование и монтаж</v>
          </cell>
        </row>
        <row r="3487">
          <cell r="A3487">
            <v>2009</v>
          </cell>
          <cell r="O3487">
            <v>-65653.490000000005</v>
          </cell>
          <cell r="AC3487" t="str">
            <v>Лифты-оборудование и монтаж</v>
          </cell>
        </row>
        <row r="3488">
          <cell r="A3488">
            <v>2009</v>
          </cell>
        </row>
        <row r="3489">
          <cell r="A3489">
            <v>2009</v>
          </cell>
          <cell r="O3489">
            <v>198008.56</v>
          </cell>
          <cell r="AC3489" t="str">
            <v>Отопление и вентиляция (система дымоудаления)</v>
          </cell>
        </row>
        <row r="3490">
          <cell r="A3490">
            <v>2009</v>
          </cell>
          <cell r="O3490">
            <v>145220.26</v>
          </cell>
          <cell r="AC3490" t="str">
            <v>Отопление и вентиляция (система дымоудаления)</v>
          </cell>
        </row>
        <row r="3491">
          <cell r="A3491">
            <v>2009</v>
          </cell>
          <cell r="O3491">
            <v>4284.88</v>
          </cell>
          <cell r="AC3491" t="str">
            <v>Отопление и вентиляция (система дымоудаления)</v>
          </cell>
        </row>
        <row r="3492">
          <cell r="A3492">
            <v>2009</v>
          </cell>
          <cell r="O3492">
            <v>15559.32</v>
          </cell>
          <cell r="AC3492" t="str">
            <v>Отопление и вентиляция (система дымоудаления)</v>
          </cell>
        </row>
        <row r="3493">
          <cell r="A3493">
            <v>2009</v>
          </cell>
          <cell r="O3493">
            <v>4927.12</v>
          </cell>
          <cell r="AC3493" t="str">
            <v>Отопление и вентиляция (система дымоудаления)</v>
          </cell>
        </row>
        <row r="3494">
          <cell r="A3494">
            <v>2009</v>
          </cell>
          <cell r="O3494">
            <v>168633.01</v>
          </cell>
          <cell r="AC3494" t="str">
            <v>Отопление и вентиляция (система дымоудаления)</v>
          </cell>
        </row>
        <row r="3495">
          <cell r="A3495">
            <v>2009</v>
          </cell>
          <cell r="O3495">
            <v>131787.76</v>
          </cell>
          <cell r="AC3495" t="str">
            <v>Отопление и вентиляция (система дымоудаления)</v>
          </cell>
        </row>
        <row r="3496">
          <cell r="A3496">
            <v>2009</v>
          </cell>
          <cell r="O3496">
            <v>45640.84</v>
          </cell>
          <cell r="AC3496" t="str">
            <v>Отопление и вентиляция (система дымоудаления)</v>
          </cell>
        </row>
        <row r="3497">
          <cell r="A3497">
            <v>2009</v>
          </cell>
          <cell r="O3497">
            <v>8976.92</v>
          </cell>
          <cell r="AC3497" t="str">
            <v>Отопление и вентиляция (система дымоудаления)</v>
          </cell>
        </row>
        <row r="3498">
          <cell r="A3498">
            <v>2009</v>
          </cell>
          <cell r="O3498">
            <v>4481.0600000000004</v>
          </cell>
          <cell r="AC3498" t="str">
            <v>Отопление и вентиляция (система дымоудаления)</v>
          </cell>
        </row>
        <row r="3499">
          <cell r="A3499">
            <v>2009</v>
          </cell>
          <cell r="O3499">
            <v>13830.49</v>
          </cell>
          <cell r="AC3499" t="str">
            <v>Отопление и вентиляция (система дымоудаления)</v>
          </cell>
        </row>
        <row r="3500">
          <cell r="A3500">
            <v>2009</v>
          </cell>
          <cell r="O3500">
            <v>3080.77</v>
          </cell>
          <cell r="AC3500" t="str">
            <v>Отопление и вентиляция (система дымоудаления)</v>
          </cell>
        </row>
        <row r="3501">
          <cell r="A3501">
            <v>2009</v>
          </cell>
          <cell r="O3501">
            <v>884.29</v>
          </cell>
          <cell r="AC3501" t="str">
            <v>Отопление и вентиляция (система дымоудаления)</v>
          </cell>
        </row>
        <row r="3502">
          <cell r="A3502">
            <v>2009</v>
          </cell>
          <cell r="O3502">
            <v>1147.18</v>
          </cell>
          <cell r="AC3502" t="str">
            <v>Отопление и вентиляция (система дымоудаления)</v>
          </cell>
        </row>
        <row r="3503">
          <cell r="A3503">
            <v>2009</v>
          </cell>
          <cell r="O3503">
            <v>5914.95</v>
          </cell>
          <cell r="AC3503" t="str">
            <v>Отопление и вентиляция (система дымоудаления)</v>
          </cell>
        </row>
        <row r="3504">
          <cell r="A3504">
            <v>2009</v>
          </cell>
        </row>
        <row r="3505">
          <cell r="A3505">
            <v>2009</v>
          </cell>
          <cell r="O3505">
            <v>54914.080000000002</v>
          </cell>
          <cell r="AC3505" t="str">
            <v>Отопление и вентиляция (вентиляция)</v>
          </cell>
        </row>
        <row r="3506">
          <cell r="A3506">
            <v>2009</v>
          </cell>
          <cell r="O3506">
            <v>2925</v>
          </cell>
          <cell r="AC3506" t="str">
            <v>Отопление и вентиляция (вентиляция)</v>
          </cell>
        </row>
        <row r="3507">
          <cell r="A3507">
            <v>2009</v>
          </cell>
          <cell r="O3507">
            <v>156897.22</v>
          </cell>
          <cell r="AC3507" t="str">
            <v>Отопление и вентиляция (вентиляция)</v>
          </cell>
        </row>
        <row r="3508">
          <cell r="A3508">
            <v>2009</v>
          </cell>
          <cell r="O3508">
            <v>6459.07</v>
          </cell>
          <cell r="AC3508" t="str">
            <v>Отопление и вентиляция (вентиляция)</v>
          </cell>
        </row>
        <row r="3509">
          <cell r="A3509">
            <v>2009</v>
          </cell>
          <cell r="O3509">
            <v>15689.76</v>
          </cell>
          <cell r="AC3509" t="str">
            <v>Отопление и вентиляция (вентиляция)</v>
          </cell>
        </row>
        <row r="3510">
          <cell r="A3510">
            <v>2009</v>
          </cell>
          <cell r="O3510">
            <v>4591.4399999999996</v>
          </cell>
          <cell r="AC3510" t="str">
            <v>Вывоз мусора</v>
          </cell>
        </row>
        <row r="3511">
          <cell r="A3511">
            <v>2009</v>
          </cell>
          <cell r="O3511">
            <v>2760.55</v>
          </cell>
          <cell r="AC3511" t="str">
            <v>Вывоз мусора</v>
          </cell>
        </row>
        <row r="3512">
          <cell r="A3512">
            <v>2009</v>
          </cell>
        </row>
        <row r="3513">
          <cell r="A3513">
            <v>2009</v>
          </cell>
          <cell r="O3513">
            <v>8727.25</v>
          </cell>
          <cell r="AC3513" t="str">
            <v>Общестроительные работы (лестницы)</v>
          </cell>
        </row>
        <row r="3514">
          <cell r="A3514">
            <v>2009</v>
          </cell>
          <cell r="O3514">
            <v>2647.27</v>
          </cell>
          <cell r="AC3514" t="str">
            <v>Общестроительные работы (лестницы)</v>
          </cell>
        </row>
        <row r="3515">
          <cell r="A3515">
            <v>2009</v>
          </cell>
          <cell r="O3515">
            <v>24534.98</v>
          </cell>
          <cell r="AC3515" t="str">
            <v>Общестроительные работы (лестницы)</v>
          </cell>
        </row>
        <row r="3516">
          <cell r="A3516">
            <v>2009</v>
          </cell>
          <cell r="O3516">
            <v>7442.47</v>
          </cell>
          <cell r="AC3516" t="str">
            <v>Общестроительные работы (лестницы)</v>
          </cell>
        </row>
        <row r="3517">
          <cell r="A3517">
            <v>2009</v>
          </cell>
        </row>
        <row r="3518">
          <cell r="A3518">
            <v>2009</v>
          </cell>
          <cell r="O3518">
            <v>10434.870000000001</v>
          </cell>
          <cell r="AC3518" t="str">
            <v>Общестроительные работы (автомобильная мойка)</v>
          </cell>
        </row>
        <row r="3519">
          <cell r="A3519">
            <v>2009</v>
          </cell>
          <cell r="O3519">
            <v>11847.03</v>
          </cell>
          <cell r="AC3519" t="str">
            <v>Общестроительные работы (автомобильная мойка)</v>
          </cell>
        </row>
        <row r="3520">
          <cell r="A3520">
            <v>2009</v>
          </cell>
          <cell r="O3520">
            <v>1721.25</v>
          </cell>
          <cell r="AC3520" t="str">
            <v>Общестроительные работы (автомобильная мойка)</v>
          </cell>
        </row>
        <row r="3521">
          <cell r="A3521">
            <v>2009</v>
          </cell>
          <cell r="O3521">
            <v>1811.16</v>
          </cell>
          <cell r="AC3521" t="str">
            <v>Общестроительные работы (автомобильная мойка)</v>
          </cell>
        </row>
        <row r="3522">
          <cell r="A3522">
            <v>2009</v>
          </cell>
          <cell r="O3522">
            <v>606.20000000000005</v>
          </cell>
          <cell r="AC3522" t="str">
            <v>Общестроительные работы (автомобильная мойка)</v>
          </cell>
        </row>
        <row r="3523">
          <cell r="A3523">
            <v>2009</v>
          </cell>
          <cell r="O3523">
            <v>5369.65</v>
          </cell>
          <cell r="AC3523" t="str">
            <v>Общестроительные работы (автомобильная мойка)</v>
          </cell>
        </row>
        <row r="3524">
          <cell r="A3524">
            <v>2009</v>
          </cell>
          <cell r="O3524">
            <v>1223.21</v>
          </cell>
          <cell r="AC3524" t="str">
            <v>Общестроительные работы (автомобильная мойка)</v>
          </cell>
        </row>
        <row r="3525">
          <cell r="A3525">
            <v>2009</v>
          </cell>
          <cell r="O3525">
            <v>14842.01</v>
          </cell>
          <cell r="AC3525" t="str">
            <v>Общестроительные работы (автомобильная мойка)</v>
          </cell>
        </row>
        <row r="3526">
          <cell r="A3526">
            <v>2009</v>
          </cell>
          <cell r="O3526">
            <v>109702.42</v>
          </cell>
          <cell r="AC3526" t="str">
            <v>Общестроительные работы (автомобильная мойка)</v>
          </cell>
        </row>
        <row r="3527">
          <cell r="A3527">
            <v>2009</v>
          </cell>
          <cell r="O3527">
            <v>21325.64</v>
          </cell>
          <cell r="AC3527" t="str">
            <v>Общестроительные работы (автомобильная мойка)</v>
          </cell>
        </row>
        <row r="3528">
          <cell r="A3528">
            <v>2009</v>
          </cell>
          <cell r="O3528">
            <v>1715.83</v>
          </cell>
          <cell r="AC3528" t="str">
            <v>Общестроительные работы (автомобильная мойка)</v>
          </cell>
        </row>
        <row r="3529">
          <cell r="A3529">
            <v>2009</v>
          </cell>
          <cell r="O3529">
            <v>19301.09</v>
          </cell>
          <cell r="AC3529" t="str">
            <v>Общестроительные работы (автомобильная мойка)</v>
          </cell>
        </row>
        <row r="3530">
          <cell r="A3530">
            <v>2009</v>
          </cell>
          <cell r="O3530">
            <v>7255.69</v>
          </cell>
          <cell r="AC3530" t="str">
            <v>Общестроительные работы (автомобильная мойка)</v>
          </cell>
        </row>
        <row r="3531">
          <cell r="A3531">
            <v>2009</v>
          </cell>
          <cell r="O3531">
            <v>1016.81</v>
          </cell>
          <cell r="AC3531" t="str">
            <v>Общестроительные работы (автомобильная мойка)</v>
          </cell>
        </row>
        <row r="3532">
          <cell r="A3532">
            <v>2009</v>
          </cell>
          <cell r="O3532">
            <v>25896.94</v>
          </cell>
          <cell r="AC3532" t="str">
            <v>Общестроительные работы (автомобильная мойка)</v>
          </cell>
        </row>
        <row r="3533">
          <cell r="A3533">
            <v>2009</v>
          </cell>
          <cell r="O3533">
            <v>2623.36</v>
          </cell>
          <cell r="AC3533" t="str">
            <v>Общестроительные работы (автомобильная мойка)</v>
          </cell>
        </row>
        <row r="3534">
          <cell r="A3534">
            <v>2009</v>
          </cell>
          <cell r="O3534">
            <v>8644.7999999999993</v>
          </cell>
          <cell r="AC3534" t="str">
            <v>Общестроительные работы (автомобильная мойка)</v>
          </cell>
        </row>
        <row r="3535">
          <cell r="A3535">
            <v>2009</v>
          </cell>
          <cell r="O3535">
            <v>1373.06</v>
          </cell>
          <cell r="AC3535" t="str">
            <v>Общестроительные работы (автомобильная мойка)</v>
          </cell>
        </row>
        <row r="3536">
          <cell r="A3536">
            <v>2009</v>
          </cell>
          <cell r="O3536">
            <v>8757.9699999999993</v>
          </cell>
          <cell r="AC3536" t="str">
            <v>Общестроительные работы (автомобильная мойка)</v>
          </cell>
        </row>
        <row r="3537">
          <cell r="A3537">
            <v>2009</v>
          </cell>
          <cell r="O3537">
            <v>2134.69</v>
          </cell>
          <cell r="AC3537" t="str">
            <v>Общестроительные работы (автомобильная мойка)</v>
          </cell>
        </row>
        <row r="3538">
          <cell r="A3538">
            <v>2009</v>
          </cell>
          <cell r="O3538">
            <v>48672.92</v>
          </cell>
          <cell r="AC3538" t="str">
            <v>Общестроительные работы (автомобильная мойка)</v>
          </cell>
        </row>
        <row r="3539">
          <cell r="A3539">
            <v>2009</v>
          </cell>
        </row>
        <row r="3540">
          <cell r="A3540">
            <v>2009</v>
          </cell>
          <cell r="O3540">
            <v>362074.89</v>
          </cell>
          <cell r="AC3540" t="str">
            <v>Общестроительные работы (Внешняя отделка-фасады)</v>
          </cell>
        </row>
        <row r="3541">
          <cell r="A3541">
            <v>2009</v>
          </cell>
          <cell r="O3541">
            <v>2875441.43</v>
          </cell>
          <cell r="AC3541" t="str">
            <v>Общестроительные работы (Внешняя отделка-фасады)</v>
          </cell>
        </row>
        <row r="3542">
          <cell r="A3542">
            <v>2009</v>
          </cell>
          <cell r="O3542">
            <v>-227805.68</v>
          </cell>
          <cell r="AC3542" t="str">
            <v>Общестроительные работы (Внешняя отделка-фасады)</v>
          </cell>
        </row>
        <row r="3543">
          <cell r="A3543">
            <v>2009</v>
          </cell>
          <cell r="O3543">
            <v>402455.99</v>
          </cell>
          <cell r="AC3543" t="str">
            <v>Общестроительные работы (Внешняя отделка-фасады)</v>
          </cell>
        </row>
        <row r="3544">
          <cell r="A3544">
            <v>2009</v>
          </cell>
          <cell r="O3544">
            <v>3196132.45</v>
          </cell>
          <cell r="AC3544" t="str">
            <v>Общестроительные работы (Внешняя отделка-фасады)</v>
          </cell>
        </row>
        <row r="3545">
          <cell r="A3545">
            <v>2009</v>
          </cell>
          <cell r="O3545">
            <v>-253212.29</v>
          </cell>
          <cell r="AC3545" t="str">
            <v>Общестроительные работы (Внешняя отделка-фасады)</v>
          </cell>
        </row>
        <row r="3546">
          <cell r="A3546">
            <v>2009</v>
          </cell>
          <cell r="O3546">
            <v>264373.59000000003</v>
          </cell>
          <cell r="AC3546" t="str">
            <v>Общестроительные работы (Внешняя отделка-фасады)</v>
          </cell>
        </row>
        <row r="3547">
          <cell r="A3547">
            <v>2009</v>
          </cell>
          <cell r="O3547">
            <v>219013.42</v>
          </cell>
          <cell r="AC3547" t="str">
            <v>Общестроительные работы (Внешняя отделка-фасады)</v>
          </cell>
        </row>
        <row r="3548">
          <cell r="A3548">
            <v>2009</v>
          </cell>
          <cell r="O3548">
            <v>239171.35</v>
          </cell>
          <cell r="AC3548" t="str">
            <v>Общестроительные работы (Внешняя отделка-фасады)</v>
          </cell>
        </row>
        <row r="3549">
          <cell r="A3549">
            <v>2009</v>
          </cell>
          <cell r="O3549">
            <v>34868.86</v>
          </cell>
          <cell r="AC3549" t="str">
            <v>Общестроительные работы (Внешняя отделка-фасады)</v>
          </cell>
        </row>
        <row r="3550">
          <cell r="A3550">
            <v>2009</v>
          </cell>
          <cell r="O3550">
            <v>76930.31</v>
          </cell>
          <cell r="AC3550" t="str">
            <v>Общестроительные работы (Внешняя отделка-фасады)</v>
          </cell>
        </row>
        <row r="3551">
          <cell r="A3551">
            <v>2009</v>
          </cell>
          <cell r="O3551">
            <v>20796.57</v>
          </cell>
          <cell r="AC3551" t="str">
            <v>Общестроительные работы (Внешняя отделка-фасады)</v>
          </cell>
        </row>
        <row r="3552">
          <cell r="A3552">
            <v>2009</v>
          </cell>
          <cell r="O3552">
            <v>39557.919999999998</v>
          </cell>
          <cell r="AC3552" t="str">
            <v>Общестроительные работы (Внешняя отделка-фасады)</v>
          </cell>
        </row>
        <row r="3553">
          <cell r="A3553">
            <v>2009</v>
          </cell>
          <cell r="O3553">
            <v>8053.34</v>
          </cell>
          <cell r="AC3553" t="str">
            <v>Общестроительные работы (Внешняя отделка-фасады)</v>
          </cell>
        </row>
        <row r="3554">
          <cell r="A3554">
            <v>2009</v>
          </cell>
          <cell r="O3554">
            <v>946.31</v>
          </cell>
          <cell r="AC3554" t="str">
            <v>Общестроительные работы (Внешняя отделка-фасады)</v>
          </cell>
        </row>
        <row r="3555">
          <cell r="A3555">
            <v>2009</v>
          </cell>
          <cell r="AC3555" t="str">
            <v>Общестроительные работы (Внешняя отделка-фасады)</v>
          </cell>
        </row>
        <row r="3556">
          <cell r="A3556">
            <v>2009</v>
          </cell>
          <cell r="O3556">
            <v>242670.63</v>
          </cell>
          <cell r="AC3556" t="str">
            <v>Общестроительные работы (Внешняя отделка-фасады)</v>
          </cell>
        </row>
        <row r="3557">
          <cell r="A3557">
            <v>2009</v>
          </cell>
          <cell r="O3557">
            <v>1927184.1</v>
          </cell>
          <cell r="AC3557" t="str">
            <v>Общестроительные работы (Внешняя отделка-фасады)</v>
          </cell>
        </row>
        <row r="3558">
          <cell r="A3558">
            <v>2009</v>
          </cell>
          <cell r="O3558">
            <v>-152680.38</v>
          </cell>
          <cell r="AC3558" t="str">
            <v>Общестроительные работы (Внешняя отделка-фасады)</v>
          </cell>
        </row>
        <row r="3559">
          <cell r="A3559">
            <v>2009</v>
          </cell>
          <cell r="O3559">
            <v>194182.76</v>
          </cell>
          <cell r="AC3559" t="str">
            <v>Общестроительные работы (Внешняя отделка-фасады)</v>
          </cell>
        </row>
        <row r="3560">
          <cell r="A3560">
            <v>2009</v>
          </cell>
          <cell r="O3560">
            <v>1542116.19</v>
          </cell>
          <cell r="AC3560" t="str">
            <v>Общестроительные работы (Внешняя отделка-фасады)</v>
          </cell>
        </row>
        <row r="3561">
          <cell r="A3561">
            <v>2009</v>
          </cell>
          <cell r="O3561">
            <v>-122173.53</v>
          </cell>
          <cell r="AC3561" t="str">
            <v>Общестроительные работы (Внешняя отделка-фасады)</v>
          </cell>
        </row>
        <row r="3562">
          <cell r="A3562">
            <v>2009</v>
          </cell>
          <cell r="O3562">
            <v>138472.38</v>
          </cell>
          <cell r="AC3562" t="str">
            <v>Общестроительные работы (Внешняя отделка-фасады)</v>
          </cell>
        </row>
        <row r="3563">
          <cell r="A3563">
            <v>2009</v>
          </cell>
          <cell r="O3563">
            <v>1099687.72</v>
          </cell>
          <cell r="AC3563" t="str">
            <v>Общестроительные работы (Внешняя отделка-фасады)</v>
          </cell>
        </row>
        <row r="3564">
          <cell r="A3564">
            <v>2009</v>
          </cell>
          <cell r="O3564">
            <v>-87122.31</v>
          </cell>
          <cell r="AC3564" t="str">
            <v>Общестроительные работы (Внешняя отделка-фасады)</v>
          </cell>
        </row>
        <row r="3565">
          <cell r="A3565">
            <v>2009</v>
          </cell>
          <cell r="O3565">
            <v>130616.5</v>
          </cell>
          <cell r="AC3565" t="str">
            <v>Общестроительные работы (Внешняя отделка-фасады)</v>
          </cell>
        </row>
        <row r="3566">
          <cell r="A3566">
            <v>2009</v>
          </cell>
          <cell r="O3566">
            <v>1037299.99</v>
          </cell>
          <cell r="AC3566" t="str">
            <v>Общестроительные работы (Внешняя отделка-фасады)</v>
          </cell>
        </row>
        <row r="3567">
          <cell r="A3567">
            <v>2009</v>
          </cell>
          <cell r="O3567">
            <v>-82179.67</v>
          </cell>
          <cell r="AC3567" t="str">
            <v>Общестроительные работы (Внешняя отделка-фасады)</v>
          </cell>
        </row>
        <row r="3568">
          <cell r="A3568">
            <v>2009</v>
          </cell>
        </row>
        <row r="3569">
          <cell r="A3569">
            <v>2009</v>
          </cell>
          <cell r="O3569">
            <v>2826.27</v>
          </cell>
          <cell r="AC3569" t="str">
            <v>Общестроительные работы (лестницы)</v>
          </cell>
        </row>
        <row r="3570">
          <cell r="A3570">
            <v>2009</v>
          </cell>
          <cell r="O3570">
            <v>23053.79</v>
          </cell>
          <cell r="AC3570" t="str">
            <v>Общестроительные работы (лестницы)</v>
          </cell>
        </row>
        <row r="3571">
          <cell r="A3571">
            <v>2009</v>
          </cell>
        </row>
        <row r="3572">
          <cell r="A3572">
            <v>2009</v>
          </cell>
          <cell r="O3572">
            <v>651123.43000000005</v>
          </cell>
          <cell r="AC3572" t="str">
            <v>Снос строений</v>
          </cell>
        </row>
        <row r="3573">
          <cell r="A3573">
            <v>2009</v>
          </cell>
          <cell r="O3573">
            <v>10760.29</v>
          </cell>
          <cell r="AC3573" t="str">
            <v>Вывоз мусора</v>
          </cell>
        </row>
        <row r="3574">
          <cell r="A3574">
            <v>2009</v>
          </cell>
          <cell r="O3574">
            <v>6469.4</v>
          </cell>
          <cell r="AC3574" t="str">
            <v>Вывоз мусора</v>
          </cell>
        </row>
        <row r="3575">
          <cell r="A3575">
            <v>2009</v>
          </cell>
          <cell r="O3575">
            <v>346717.55</v>
          </cell>
          <cell r="AC3575" t="str">
            <v>Общестроительные работы (полы)</v>
          </cell>
        </row>
        <row r="3576">
          <cell r="A3576">
            <v>2009</v>
          </cell>
          <cell r="O3576">
            <v>71198.36</v>
          </cell>
          <cell r="AC3576" t="str">
            <v>Общестроительные работы (полы)</v>
          </cell>
        </row>
        <row r="3577">
          <cell r="A3577">
            <v>2009</v>
          </cell>
          <cell r="O3577">
            <v>522754.13</v>
          </cell>
          <cell r="AC3577" t="str">
            <v>Общестроительные работы (полы)</v>
          </cell>
        </row>
        <row r="3578">
          <cell r="A3578">
            <v>2009</v>
          </cell>
          <cell r="O3578">
            <v>27183.89</v>
          </cell>
          <cell r="AC3578" t="str">
            <v>Общестроительные работы (полы)</v>
          </cell>
        </row>
        <row r="3579">
          <cell r="A3579">
            <v>2009</v>
          </cell>
          <cell r="O3579">
            <v>93783.61</v>
          </cell>
          <cell r="AC3579" t="str">
            <v>Общестроительные работы (полы)</v>
          </cell>
        </row>
        <row r="3580">
          <cell r="A3580">
            <v>2009</v>
          </cell>
          <cell r="O3580">
            <v>72817.2</v>
          </cell>
          <cell r="AC3580" t="str">
            <v>Общестроительные работы (полы)</v>
          </cell>
        </row>
        <row r="3581">
          <cell r="A3581">
            <v>2009</v>
          </cell>
          <cell r="O3581">
            <v>-650012.31000000006</v>
          </cell>
          <cell r="AC3581" t="str">
            <v>Общестроительные работы (полы)</v>
          </cell>
        </row>
        <row r="3582">
          <cell r="A3582">
            <v>2009</v>
          </cell>
          <cell r="O3582">
            <v>-10737.36</v>
          </cell>
          <cell r="AC3582" t="str">
            <v>Общестроительные работы (полы)</v>
          </cell>
        </row>
        <row r="3583">
          <cell r="A3583">
            <v>2009</v>
          </cell>
          <cell r="O3583">
            <v>-6456.86</v>
          </cell>
          <cell r="AC3583" t="str">
            <v>Общестроительные работы (полы)</v>
          </cell>
        </row>
        <row r="3584">
          <cell r="A3584">
            <v>2009</v>
          </cell>
          <cell r="O3584">
            <v>-115159.26</v>
          </cell>
          <cell r="AC3584" t="str">
            <v>Общестроительные работы (полы)</v>
          </cell>
        </row>
        <row r="3585">
          <cell r="A3585">
            <v>2009</v>
          </cell>
          <cell r="O3585">
            <v>-14009.15</v>
          </cell>
          <cell r="AC3585" t="str">
            <v>Общестроительные работы (полы)</v>
          </cell>
        </row>
        <row r="3586">
          <cell r="A3586">
            <v>2009</v>
          </cell>
          <cell r="O3586">
            <v>-27469.3</v>
          </cell>
          <cell r="AC3586" t="str">
            <v>Общестроительные работы (полы)</v>
          </cell>
        </row>
        <row r="3587">
          <cell r="A3587">
            <v>2009</v>
          </cell>
          <cell r="O3587">
            <v>-102793.39</v>
          </cell>
          <cell r="AC3587" t="str">
            <v>Общестроительные работы (полы)</v>
          </cell>
        </row>
        <row r="3588">
          <cell r="A3588">
            <v>2009</v>
          </cell>
          <cell r="O3588">
            <v>-72817.2</v>
          </cell>
          <cell r="AC3588" t="str">
            <v>Общестроительные работы (полы)</v>
          </cell>
        </row>
        <row r="3589">
          <cell r="A3589">
            <v>2009</v>
          </cell>
          <cell r="O3589">
            <v>-322554.44</v>
          </cell>
          <cell r="AC3589" t="str">
            <v>Общестроительные работы (полы)</v>
          </cell>
        </row>
        <row r="3590">
          <cell r="A3590">
            <v>2009</v>
          </cell>
          <cell r="O3590">
            <v>-98433.87</v>
          </cell>
          <cell r="AC3590" t="str">
            <v>Общестроительные работы (полы)</v>
          </cell>
        </row>
        <row r="3591">
          <cell r="A3591">
            <v>2009</v>
          </cell>
          <cell r="O3591">
            <v>-561139.59</v>
          </cell>
          <cell r="AC3591" t="str">
            <v>Общестроительные работы (полы)</v>
          </cell>
        </row>
        <row r="3592">
          <cell r="A3592">
            <v>2009</v>
          </cell>
          <cell r="O3592">
            <v>-642740.64</v>
          </cell>
          <cell r="AC3592" t="str">
            <v>Общестроительные работы (полы)</v>
          </cell>
        </row>
        <row r="3593">
          <cell r="A3593">
            <v>2009</v>
          </cell>
          <cell r="O3593">
            <v>-296521.49</v>
          </cell>
          <cell r="AC3593" t="str">
            <v>Общестроительные работы (полы)</v>
          </cell>
        </row>
        <row r="3594">
          <cell r="A3594">
            <v>2009</v>
          </cell>
        </row>
        <row r="3595">
          <cell r="A3595">
            <v>2009</v>
          </cell>
          <cell r="O3595">
            <v>62578.15</v>
          </cell>
          <cell r="AC3595" t="str">
            <v>Общестроительные работы (внешняя отделка-фасады)</v>
          </cell>
        </row>
        <row r="3596">
          <cell r="A3596">
            <v>2009</v>
          </cell>
          <cell r="O3596">
            <v>496968</v>
          </cell>
          <cell r="AC3596" t="str">
            <v>Общестроительные работы (внешняя отделка-фасады)</v>
          </cell>
        </row>
        <row r="3597">
          <cell r="A3597">
            <v>2009</v>
          </cell>
          <cell r="O3597">
            <v>-39372.089999999997</v>
          </cell>
          <cell r="AC3597" t="str">
            <v>Общестроительные работы (внешняя отделка-фасады)</v>
          </cell>
        </row>
        <row r="3598">
          <cell r="A3598">
            <v>2009</v>
          </cell>
          <cell r="O3598">
            <v>272171.98</v>
          </cell>
          <cell r="AC3598" t="str">
            <v>Общестроительные работы (внешняя отделка-фасады)</v>
          </cell>
        </row>
        <row r="3599">
          <cell r="A3599">
            <v>2009</v>
          </cell>
          <cell r="O3599">
            <v>2161472.64</v>
          </cell>
          <cell r="AC3599" t="str">
            <v>Общестроительные работы (внешняя отделка-фасады)</v>
          </cell>
        </row>
        <row r="3600">
          <cell r="A3600">
            <v>2009</v>
          </cell>
          <cell r="O3600">
            <v>-171241.79</v>
          </cell>
          <cell r="AC3600" t="str">
            <v>Общестроительные работы (внешняя отделка-фасады)</v>
          </cell>
        </row>
        <row r="3601">
          <cell r="A3601">
            <v>2009</v>
          </cell>
          <cell r="O3601">
            <v>82976.09</v>
          </cell>
          <cell r="AC3601" t="str">
            <v>Общестроительные работы (внешняя отделка-фасады)</v>
          </cell>
        </row>
        <row r="3602">
          <cell r="A3602">
            <v>2009</v>
          </cell>
          <cell r="O3602">
            <v>658959.1</v>
          </cell>
          <cell r="AC3602" t="str">
            <v>Общестроительные работы (внешняя отделка-фасады)</v>
          </cell>
        </row>
        <row r="3603">
          <cell r="A3603">
            <v>2009</v>
          </cell>
          <cell r="O3603">
            <v>-52205.77</v>
          </cell>
          <cell r="AC3603" t="str">
            <v>Общестроительные работы (внешняя отделка-фасады)</v>
          </cell>
        </row>
        <row r="3604">
          <cell r="A3604">
            <v>2009</v>
          </cell>
        </row>
        <row r="3605">
          <cell r="A3605">
            <v>2009</v>
          </cell>
          <cell r="O3605">
            <v>21776.59</v>
          </cell>
          <cell r="AC3605" t="str">
            <v>Наружные сети ливневой канализации</v>
          </cell>
        </row>
        <row r="3606">
          <cell r="A3606">
            <v>2009</v>
          </cell>
          <cell r="O3606">
            <v>11943.64</v>
          </cell>
          <cell r="AC3606" t="str">
            <v>Наружные сети ливневой канализации</v>
          </cell>
        </row>
        <row r="3607">
          <cell r="A3607">
            <v>2009</v>
          </cell>
          <cell r="O3607">
            <v>2145.06</v>
          </cell>
          <cell r="AC3607" t="str">
            <v>Наружные сети ливневой канализации</v>
          </cell>
        </row>
        <row r="3608">
          <cell r="A3608">
            <v>2009</v>
          </cell>
          <cell r="O3608">
            <v>7636.48</v>
          </cell>
          <cell r="AC3608" t="str">
            <v>Наружные сети ливневой канализации</v>
          </cell>
        </row>
        <row r="3609">
          <cell r="A3609">
            <v>2009</v>
          </cell>
          <cell r="O3609">
            <v>1070.19</v>
          </cell>
          <cell r="AC3609" t="str">
            <v>Наружные сети ливневой канализации</v>
          </cell>
        </row>
        <row r="3610">
          <cell r="A3610">
            <v>2009</v>
          </cell>
          <cell r="O3610">
            <v>5866.23</v>
          </cell>
          <cell r="AC3610" t="str">
            <v>Наружные сети ливневой канализации</v>
          </cell>
        </row>
        <row r="3611">
          <cell r="A3611">
            <v>2009</v>
          </cell>
          <cell r="O3611">
            <v>5917.56</v>
          </cell>
          <cell r="AC3611" t="str">
            <v>Наружные сети ливневой канализации</v>
          </cell>
        </row>
        <row r="3612">
          <cell r="A3612">
            <v>2009</v>
          </cell>
          <cell r="O3612">
            <v>829.31</v>
          </cell>
          <cell r="AC3612" t="str">
            <v>Наружные сети ливневой канализации</v>
          </cell>
        </row>
        <row r="3613">
          <cell r="A3613">
            <v>2009</v>
          </cell>
          <cell r="O3613">
            <v>10725.6</v>
          </cell>
          <cell r="AC3613" t="str">
            <v>Наружные сети ливневой канализации</v>
          </cell>
        </row>
        <row r="3614">
          <cell r="A3614">
            <v>2009</v>
          </cell>
          <cell r="O3614">
            <v>1086.52</v>
          </cell>
          <cell r="AC3614" t="str">
            <v>Наружные сети ливневой канализации</v>
          </cell>
        </row>
        <row r="3615">
          <cell r="A3615">
            <v>2009</v>
          </cell>
        </row>
        <row r="3616">
          <cell r="A3616">
            <v>2009</v>
          </cell>
          <cell r="O3616">
            <v>86178.62</v>
          </cell>
          <cell r="AC3616" t="str">
            <v>Снос строений</v>
          </cell>
        </row>
        <row r="3617">
          <cell r="A3617">
            <v>2009</v>
          </cell>
          <cell r="O3617">
            <v>2235785.39</v>
          </cell>
          <cell r="AC3617" t="str">
            <v>Снос строений</v>
          </cell>
        </row>
        <row r="3618">
          <cell r="A3618">
            <v>2009</v>
          </cell>
          <cell r="O3618">
            <v>38276.449999999997</v>
          </cell>
          <cell r="AC3618" t="str">
            <v>Вывоз мусора</v>
          </cell>
        </row>
        <row r="3619">
          <cell r="A3619">
            <v>2009</v>
          </cell>
          <cell r="O3619">
            <v>23013.24</v>
          </cell>
          <cell r="AC3619" t="str">
            <v>Вывоз мусора</v>
          </cell>
        </row>
        <row r="3620">
          <cell r="A3620">
            <v>2009</v>
          </cell>
        </row>
        <row r="3621">
          <cell r="A3621">
            <v>2009</v>
          </cell>
          <cell r="O3621">
            <v>2271.11</v>
          </cell>
          <cell r="AC3621" t="str">
            <v>Общестроительные работы (ограждение территории)</v>
          </cell>
        </row>
        <row r="3622">
          <cell r="A3622">
            <v>2009</v>
          </cell>
          <cell r="O3622">
            <v>9215.6299999999992</v>
          </cell>
          <cell r="AC3622" t="str">
            <v>Общестроительные работы (ограждение территории)</v>
          </cell>
        </row>
        <row r="3623">
          <cell r="A3623">
            <v>2009</v>
          </cell>
          <cell r="O3623">
            <v>2534.54</v>
          </cell>
          <cell r="AC3623" t="str">
            <v>Общестроительные работы (ограждение территории)</v>
          </cell>
        </row>
        <row r="3624">
          <cell r="A3624">
            <v>2009</v>
          </cell>
          <cell r="O3624">
            <v>4887.8500000000004</v>
          </cell>
          <cell r="AC3624" t="str">
            <v>Общестроительные работы (ограждение территории)</v>
          </cell>
        </row>
        <row r="3625">
          <cell r="A3625">
            <v>2009</v>
          </cell>
          <cell r="O3625">
            <v>5718.57</v>
          </cell>
          <cell r="AC3625" t="str">
            <v>Общестроительные работы (ограждение территории)</v>
          </cell>
        </row>
        <row r="3626">
          <cell r="A3626">
            <v>2009</v>
          </cell>
          <cell r="O3626">
            <v>192.03</v>
          </cell>
          <cell r="AC3626" t="str">
            <v>Общестроительные работы (ограждение территории)</v>
          </cell>
        </row>
        <row r="3627">
          <cell r="A3627">
            <v>2009</v>
          </cell>
          <cell r="O3627">
            <v>3864.19</v>
          </cell>
          <cell r="AC3627" t="str">
            <v>Общестроительные работы (ограждение территории)</v>
          </cell>
        </row>
        <row r="3628">
          <cell r="A3628">
            <v>2009</v>
          </cell>
          <cell r="O3628">
            <v>100395.96</v>
          </cell>
          <cell r="AC3628" t="str">
            <v>Общестроительные работы (ограждение территории)</v>
          </cell>
        </row>
        <row r="3629">
          <cell r="A3629">
            <v>2009</v>
          </cell>
          <cell r="O3629">
            <v>12314.18</v>
          </cell>
          <cell r="AC3629" t="str">
            <v>Общестроительные работы (ограждение территории)</v>
          </cell>
        </row>
        <row r="3630">
          <cell r="A3630">
            <v>2009</v>
          </cell>
          <cell r="O3630">
            <v>3088.15</v>
          </cell>
          <cell r="AC3630" t="str">
            <v>Общестроительные работы (ограждение территории)</v>
          </cell>
        </row>
        <row r="3631">
          <cell r="A3631">
            <v>2009</v>
          </cell>
          <cell r="O3631">
            <v>3720.31</v>
          </cell>
          <cell r="AC3631" t="str">
            <v>Общестроительные работы (ограждение территории)</v>
          </cell>
        </row>
        <row r="3632">
          <cell r="A3632">
            <v>2009</v>
          </cell>
          <cell r="O3632">
            <v>1057.4100000000001</v>
          </cell>
          <cell r="AC3632" t="str">
            <v>Общестроительные работы (ограждение территории)</v>
          </cell>
        </row>
        <row r="3633">
          <cell r="A3633">
            <v>2009</v>
          </cell>
          <cell r="O3633">
            <v>34354.76</v>
          </cell>
          <cell r="AC3633" t="str">
            <v>Общестроительные работы (ограждение территории)</v>
          </cell>
        </row>
        <row r="3634">
          <cell r="A3634">
            <v>2009</v>
          </cell>
        </row>
        <row r="3635">
          <cell r="A3635">
            <v>2009</v>
          </cell>
          <cell r="O3635">
            <v>1191.77</v>
          </cell>
          <cell r="AC3635" t="str">
            <v>Общестроительные работы (ограждение территории)</v>
          </cell>
        </row>
        <row r="3636">
          <cell r="A3636">
            <v>2009</v>
          </cell>
          <cell r="O3636">
            <v>700.14</v>
          </cell>
          <cell r="AC3636" t="str">
            <v>Общестроительные работы (ограждение территории)</v>
          </cell>
        </row>
        <row r="3637">
          <cell r="A3637">
            <v>2009</v>
          </cell>
          <cell r="O3637">
            <v>73055.45</v>
          </cell>
          <cell r="AC3637" t="str">
            <v>Общестроительные работы (ограждение территории)</v>
          </cell>
        </row>
        <row r="3638">
          <cell r="A3638">
            <v>2009</v>
          </cell>
          <cell r="O3638">
            <v>3123.63</v>
          </cell>
          <cell r="AC3638" t="str">
            <v>Общестроительные работы (ограждение территории)</v>
          </cell>
        </row>
        <row r="3639">
          <cell r="A3639">
            <v>2009</v>
          </cell>
          <cell r="O3639">
            <v>440.02</v>
          </cell>
          <cell r="AC3639" t="str">
            <v>Общестроительные работы (ограждение территории)</v>
          </cell>
        </row>
        <row r="3640">
          <cell r="A3640">
            <v>2009</v>
          </cell>
          <cell r="O3640">
            <v>1881.29</v>
          </cell>
          <cell r="AC3640" t="str">
            <v>Общестроительные работы (ограждение территории)</v>
          </cell>
        </row>
        <row r="3641">
          <cell r="A3641">
            <v>2009</v>
          </cell>
          <cell r="O3641">
            <v>300.38</v>
          </cell>
          <cell r="AC3641" t="str">
            <v>Общестроительные работы (ограждение территории)</v>
          </cell>
        </row>
        <row r="3642">
          <cell r="A3642">
            <v>2009</v>
          </cell>
          <cell r="O3642">
            <v>1926.69</v>
          </cell>
          <cell r="AC3642" t="str">
            <v>Общестроительные работы (ограждение территории)</v>
          </cell>
        </row>
        <row r="3643">
          <cell r="A3643">
            <v>2009</v>
          </cell>
          <cell r="O3643">
            <v>7792.44</v>
          </cell>
          <cell r="AC3643" t="str">
            <v>Общестроительные работы (ограждение территории)</v>
          </cell>
        </row>
        <row r="3644">
          <cell r="A3644">
            <v>2009</v>
          </cell>
          <cell r="O3644">
            <v>5262.22</v>
          </cell>
          <cell r="AC3644" t="str">
            <v>Общестроительные работы (ограждение территории)</v>
          </cell>
        </row>
        <row r="3645">
          <cell r="A3645">
            <v>2009</v>
          </cell>
          <cell r="O3645">
            <v>3883.98</v>
          </cell>
          <cell r="AC3645" t="str">
            <v>Общестроительные работы (ограждение территории)</v>
          </cell>
        </row>
        <row r="3646">
          <cell r="A3646">
            <v>2009</v>
          </cell>
          <cell r="O3646">
            <v>20537.580000000002</v>
          </cell>
          <cell r="AC3646" t="str">
            <v>Общестроительные работы (ограждение территории)</v>
          </cell>
        </row>
        <row r="3647">
          <cell r="A3647">
            <v>2009</v>
          </cell>
          <cell r="O3647">
            <v>14240.62</v>
          </cell>
          <cell r="AC3647" t="str">
            <v>Общестроительные работы (ограждение территории)</v>
          </cell>
        </row>
        <row r="3648">
          <cell r="A3648">
            <v>2009</v>
          </cell>
          <cell r="O3648">
            <v>7844.37</v>
          </cell>
          <cell r="AC3648" t="str">
            <v>Общестроительные работы (ограждение территории)</v>
          </cell>
        </row>
        <row r="3649">
          <cell r="A3649">
            <v>2009</v>
          </cell>
          <cell r="O3649">
            <v>210247.14</v>
          </cell>
          <cell r="AC3649" t="str">
            <v>Общестроительные работы (ограждение территории)</v>
          </cell>
        </row>
        <row r="3650">
          <cell r="A3650">
            <v>2009</v>
          </cell>
          <cell r="O3650">
            <v>11985.75</v>
          </cell>
          <cell r="AC3650" t="str">
            <v>Общестроительные работы (ограждение территории)</v>
          </cell>
        </row>
        <row r="3651">
          <cell r="A3651">
            <v>2009</v>
          </cell>
          <cell r="O3651">
            <v>3005.78</v>
          </cell>
          <cell r="AC3651" t="str">
            <v>Общестроительные работы (ограждение территории)</v>
          </cell>
        </row>
        <row r="3652">
          <cell r="A3652">
            <v>2009</v>
          </cell>
          <cell r="O3652">
            <v>21208.66</v>
          </cell>
          <cell r="AC3652" t="str">
            <v>Общестроительные работы (ограждение территории)</v>
          </cell>
        </row>
        <row r="3653">
          <cell r="A3653">
            <v>2009</v>
          </cell>
          <cell r="O3653">
            <v>6028.06</v>
          </cell>
          <cell r="AC3653" t="str">
            <v>Общестроительные работы (ограждение территории)</v>
          </cell>
        </row>
        <row r="3654">
          <cell r="A3654">
            <v>2009</v>
          </cell>
          <cell r="O3654">
            <v>71945.149999999994</v>
          </cell>
          <cell r="AC3654" t="str">
            <v>Общестроительные работы (ограждение территории)</v>
          </cell>
        </row>
        <row r="3655">
          <cell r="A3655">
            <v>2009</v>
          </cell>
          <cell r="O3655">
            <v>4161.21</v>
          </cell>
          <cell r="AC3655" t="str">
            <v>Общестроительные работы (ограждение территории)</v>
          </cell>
        </row>
        <row r="3656">
          <cell r="A3656">
            <v>2009</v>
          </cell>
          <cell r="O3656">
            <v>83334.37</v>
          </cell>
          <cell r="AC3656" t="str">
            <v>Общестроительные работы (ограждение территории)</v>
          </cell>
        </row>
        <row r="3657">
          <cell r="A3657">
            <v>2009</v>
          </cell>
          <cell r="O3657">
            <v>14140.03</v>
          </cell>
          <cell r="AC3657" t="str">
            <v>Общестроительные работы (ограждение территории)</v>
          </cell>
        </row>
        <row r="3658">
          <cell r="A3658">
            <v>2009</v>
          </cell>
          <cell r="O3658">
            <v>4309.8999999999996</v>
          </cell>
          <cell r="AC3658" t="str">
            <v>Общестроительные работы (ограждение территории)</v>
          </cell>
        </row>
        <row r="3659">
          <cell r="A3659">
            <v>2009</v>
          </cell>
          <cell r="O3659">
            <v>5254.92</v>
          </cell>
          <cell r="AC3659" t="str">
            <v>Общестроительные работы (ограждение территории)</v>
          </cell>
        </row>
        <row r="3660">
          <cell r="A3660">
            <v>2009</v>
          </cell>
          <cell r="O3660">
            <v>44595.8</v>
          </cell>
          <cell r="AC3660" t="str">
            <v>Общестроительные работы (ограждение территории)</v>
          </cell>
        </row>
        <row r="3661">
          <cell r="A3661">
            <v>2009</v>
          </cell>
          <cell r="O3661">
            <v>3629.32</v>
          </cell>
          <cell r="AC3661" t="str">
            <v>Общестроительные работы (ограждение территории)</v>
          </cell>
        </row>
        <row r="3662">
          <cell r="A3662">
            <v>2009</v>
          </cell>
        </row>
        <row r="3663">
          <cell r="A3663">
            <v>2009</v>
          </cell>
          <cell r="O3663">
            <v>35265.86</v>
          </cell>
          <cell r="AC3663" t="str">
            <v>Наружные сети хоз-фекальной канализации</v>
          </cell>
        </row>
        <row r="3664">
          <cell r="A3664">
            <v>2009</v>
          </cell>
          <cell r="O3664">
            <v>25907.47</v>
          </cell>
          <cell r="AC3664" t="str">
            <v>Наружные сети хоз-фекальной канализации</v>
          </cell>
        </row>
        <row r="3665">
          <cell r="A3665">
            <v>2009</v>
          </cell>
          <cell r="O3665">
            <v>55124.82</v>
          </cell>
          <cell r="AC3665" t="str">
            <v>Наружные сети хоз-фекальной канализации</v>
          </cell>
        </row>
        <row r="3666">
          <cell r="A3666">
            <v>2009</v>
          </cell>
          <cell r="O3666">
            <v>13126.11</v>
          </cell>
          <cell r="AC3666" t="str">
            <v>Наружные сети хоз-фекальной канализации</v>
          </cell>
        </row>
        <row r="3667">
          <cell r="A3667">
            <v>2009</v>
          </cell>
          <cell r="O3667">
            <v>65509.919999999998</v>
          </cell>
          <cell r="AC3667" t="str">
            <v>Наружные сети хоз-фекальной канализации</v>
          </cell>
        </row>
        <row r="3668">
          <cell r="A3668">
            <v>2009</v>
          </cell>
          <cell r="O3668">
            <v>9763.69</v>
          </cell>
          <cell r="AC3668" t="str">
            <v>Наружные сети хоз-фекальной канализации</v>
          </cell>
        </row>
        <row r="3669">
          <cell r="A3669">
            <v>2009</v>
          </cell>
          <cell r="O3669">
            <v>7676.23</v>
          </cell>
          <cell r="AC3669" t="str">
            <v>Наружные сети хоз-фекальной канализации</v>
          </cell>
        </row>
        <row r="3670">
          <cell r="A3670">
            <v>2009</v>
          </cell>
          <cell r="O3670">
            <v>16138.97</v>
          </cell>
          <cell r="AC3670" t="str">
            <v>Наружные сети хоз-фекальной канализации</v>
          </cell>
        </row>
        <row r="3671">
          <cell r="A3671">
            <v>2009</v>
          </cell>
          <cell r="O3671">
            <v>3889.21</v>
          </cell>
          <cell r="AC3671" t="str">
            <v>Наружные сети хоз-фекальной канализации</v>
          </cell>
        </row>
        <row r="3672">
          <cell r="A3672">
            <v>2009</v>
          </cell>
          <cell r="O3672">
            <v>18264.849999999999</v>
          </cell>
          <cell r="AC3672" t="str">
            <v>Наружные сети хоз-фекальной канализации</v>
          </cell>
        </row>
        <row r="3673">
          <cell r="A3673">
            <v>2009</v>
          </cell>
          <cell r="O3673">
            <v>3034.5</v>
          </cell>
          <cell r="AC3673" t="str">
            <v>Наружные сети хоз-фекальной канализации</v>
          </cell>
        </row>
        <row r="3674">
          <cell r="A3674">
            <v>2009</v>
          </cell>
          <cell r="O3674">
            <v>44768.02</v>
          </cell>
          <cell r="AC3674" t="str">
            <v>Наружные сети хоз-фекальной канализации</v>
          </cell>
        </row>
        <row r="3675">
          <cell r="A3675">
            <v>2009</v>
          </cell>
          <cell r="O3675">
            <v>4494.92</v>
          </cell>
          <cell r="AC3675" t="str">
            <v>Наружные сети хоз-фекальной канализации</v>
          </cell>
        </row>
        <row r="3676">
          <cell r="A3676">
            <v>2009</v>
          </cell>
          <cell r="O3676">
            <v>4739.9799999999996</v>
          </cell>
          <cell r="AC3676" t="str">
            <v>Наружные сети хоз-фекальной канализации</v>
          </cell>
        </row>
        <row r="3677">
          <cell r="A3677">
            <v>2009</v>
          </cell>
          <cell r="O3677">
            <v>1728.82</v>
          </cell>
          <cell r="AC3677" t="str">
            <v>Наружные сети хоз-фекальной канализации</v>
          </cell>
        </row>
        <row r="3678">
          <cell r="A3678">
            <v>2009</v>
          </cell>
          <cell r="O3678">
            <v>1823.04</v>
          </cell>
          <cell r="AC3678" t="str">
            <v>Наружные сети хоз-фекальной канализации</v>
          </cell>
        </row>
        <row r="3679">
          <cell r="A3679">
            <v>2009</v>
          </cell>
          <cell r="O3679">
            <v>1901.7</v>
          </cell>
          <cell r="AC3679" t="str">
            <v>Наружные сети хоз-фекальной канализации</v>
          </cell>
        </row>
        <row r="3680">
          <cell r="A3680">
            <v>2009</v>
          </cell>
          <cell r="O3680">
            <v>2005.42</v>
          </cell>
          <cell r="AC3680" t="str">
            <v>Наружные сети хоз-фекальной канализации</v>
          </cell>
        </row>
        <row r="3681">
          <cell r="A3681">
            <v>2009</v>
          </cell>
          <cell r="O3681">
            <v>10286.450000000001</v>
          </cell>
          <cell r="AC3681" t="str">
            <v>Наружные сети хоз-фекальной канализации</v>
          </cell>
        </row>
        <row r="3682">
          <cell r="A3682">
            <v>2009</v>
          </cell>
          <cell r="O3682">
            <v>1138.42</v>
          </cell>
          <cell r="AC3682" t="str">
            <v>Наружные сети хоз-фекальной канализации</v>
          </cell>
        </row>
        <row r="3683">
          <cell r="A3683">
            <v>2009</v>
          </cell>
          <cell r="O3683">
            <v>1144.53</v>
          </cell>
          <cell r="AC3683" t="str">
            <v>Наружные сети хоз-фекальной канализации</v>
          </cell>
        </row>
        <row r="3684">
          <cell r="A3684">
            <v>2009</v>
          </cell>
          <cell r="O3684">
            <v>7324.99</v>
          </cell>
          <cell r="AC3684" t="str">
            <v>Наружные сети хоз-фекальной канализации</v>
          </cell>
        </row>
        <row r="3685">
          <cell r="A3685">
            <v>2009</v>
          </cell>
          <cell r="O3685">
            <v>14130.32</v>
          </cell>
          <cell r="AC3685" t="str">
            <v>Наружные сети хоз-фекальной канализации</v>
          </cell>
        </row>
        <row r="3686">
          <cell r="A3686">
            <v>2009</v>
          </cell>
          <cell r="O3686">
            <v>25246.99</v>
          </cell>
          <cell r="AC3686" t="str">
            <v>Наружные сети хоз-фекальной канализации</v>
          </cell>
        </row>
        <row r="3687">
          <cell r="A3687">
            <v>2009</v>
          </cell>
          <cell r="O3687">
            <v>11801.56</v>
          </cell>
          <cell r="AC3687" t="str">
            <v>Наружные сети хоз-фекальной канализации</v>
          </cell>
        </row>
        <row r="3688">
          <cell r="A3688">
            <v>2009</v>
          </cell>
          <cell r="O3688">
            <v>7808.82</v>
          </cell>
          <cell r="AC3688" t="str">
            <v>Наружные сети хоз-фекальной канализации</v>
          </cell>
        </row>
        <row r="3689">
          <cell r="A3689">
            <v>2009</v>
          </cell>
          <cell r="O3689">
            <v>164.51</v>
          </cell>
          <cell r="AC3689" t="str">
            <v>Наружные сети хоз-фекальной канализации</v>
          </cell>
        </row>
        <row r="3690">
          <cell r="A3690">
            <v>2009</v>
          </cell>
          <cell r="O3690">
            <v>10838.88</v>
          </cell>
          <cell r="AC3690" t="str">
            <v>Наружные сети хоз-фекальной канализации</v>
          </cell>
        </row>
        <row r="3691">
          <cell r="A3691">
            <v>2009</v>
          </cell>
          <cell r="O3691">
            <v>9503.65</v>
          </cell>
          <cell r="AC3691" t="str">
            <v>Наружные сети хоз-фекальной канализации</v>
          </cell>
        </row>
        <row r="3692">
          <cell r="A3692">
            <v>2009</v>
          </cell>
          <cell r="O3692">
            <v>1128.57</v>
          </cell>
          <cell r="AC3692" t="str">
            <v>Наружные сети хоз-фекальной канализации</v>
          </cell>
        </row>
        <row r="3693">
          <cell r="A3693">
            <v>2009</v>
          </cell>
          <cell r="O3693">
            <v>4708.3999999999996</v>
          </cell>
          <cell r="AC3693" t="str">
            <v>Наружные сети хоз-фекальной канализации</v>
          </cell>
        </row>
        <row r="3694">
          <cell r="A3694">
            <v>2009</v>
          </cell>
          <cell r="O3694">
            <v>41.78</v>
          </cell>
          <cell r="AC3694" t="str">
            <v>Наружные сети хоз-фекальной канализации</v>
          </cell>
        </row>
        <row r="3695">
          <cell r="A3695">
            <v>2009</v>
          </cell>
          <cell r="O3695">
            <v>1304.6500000000001</v>
          </cell>
          <cell r="AC3695" t="str">
            <v>Наружные сети хоз-фекальной канализации</v>
          </cell>
        </row>
        <row r="3696">
          <cell r="A3696">
            <v>2009</v>
          </cell>
          <cell r="O3696">
            <v>4227.29</v>
          </cell>
          <cell r="AC3696" t="str">
            <v>Наружные сети хоз-фекальной канализации</v>
          </cell>
        </row>
        <row r="3697">
          <cell r="A3697">
            <v>2009</v>
          </cell>
          <cell r="O3697">
            <v>6223.71</v>
          </cell>
          <cell r="AC3697" t="str">
            <v>Наружные сети хоз-фекальной канализации</v>
          </cell>
        </row>
        <row r="3698">
          <cell r="A3698">
            <v>2009</v>
          </cell>
          <cell r="O3698">
            <v>1676.36</v>
          </cell>
          <cell r="AC3698" t="str">
            <v>Наружные сети хоз-фекальной канализации</v>
          </cell>
        </row>
        <row r="3699">
          <cell r="A3699">
            <v>2009</v>
          </cell>
          <cell r="O3699">
            <v>31226.14</v>
          </cell>
          <cell r="AC3699" t="str">
            <v>Наружные сети хоз-фекальной канализации</v>
          </cell>
        </row>
        <row r="3700">
          <cell r="A3700">
            <v>2009</v>
          </cell>
          <cell r="O3700">
            <v>2369.9899999999998</v>
          </cell>
          <cell r="AC3700" t="str">
            <v>Наружные сети хоз-фекальной канализации</v>
          </cell>
        </row>
        <row r="3701">
          <cell r="A3701">
            <v>2009</v>
          </cell>
          <cell r="O3701">
            <v>1728.82</v>
          </cell>
          <cell r="AC3701" t="str">
            <v>Наружные сети хоз-фекальной канализации</v>
          </cell>
        </row>
        <row r="3702">
          <cell r="A3702">
            <v>2009</v>
          </cell>
          <cell r="O3702">
            <v>8644.94</v>
          </cell>
          <cell r="AC3702" t="str">
            <v>Наружные сети хоз-фекальной канализации</v>
          </cell>
        </row>
        <row r="3703">
          <cell r="A3703">
            <v>2009</v>
          </cell>
          <cell r="O3703">
            <v>2005.42</v>
          </cell>
          <cell r="AC3703" t="str">
            <v>Наружные сети хоз-фекальной канализации</v>
          </cell>
        </row>
        <row r="3704">
          <cell r="A3704">
            <v>2009</v>
          </cell>
          <cell r="O3704">
            <v>242.04</v>
          </cell>
          <cell r="AC3704" t="str">
            <v>Наружные сети хоз-фекальной канализации</v>
          </cell>
        </row>
        <row r="3705">
          <cell r="A3705">
            <v>2009</v>
          </cell>
          <cell r="O3705">
            <v>1106.45</v>
          </cell>
          <cell r="AC3705" t="str">
            <v>Наружные сети хоз-фекальной канализации</v>
          </cell>
        </row>
        <row r="3706">
          <cell r="A3706">
            <v>2009</v>
          </cell>
          <cell r="O3706">
            <v>1901.7</v>
          </cell>
          <cell r="AC3706" t="str">
            <v>Наружные сети хоз-фекальной канализации</v>
          </cell>
        </row>
        <row r="3707">
          <cell r="A3707">
            <v>2009</v>
          </cell>
          <cell r="O3707">
            <v>674.24</v>
          </cell>
          <cell r="AC3707" t="str">
            <v>Наружные сети хоз-фекальной канализации</v>
          </cell>
        </row>
        <row r="3708">
          <cell r="A3708">
            <v>2009</v>
          </cell>
          <cell r="O3708">
            <v>1901.7</v>
          </cell>
          <cell r="AC3708" t="str">
            <v>Наружные сети хоз-фекальной канализации</v>
          </cell>
        </row>
        <row r="3709">
          <cell r="A3709">
            <v>2009</v>
          </cell>
          <cell r="O3709">
            <v>674.24</v>
          </cell>
          <cell r="AC3709" t="str">
            <v>Наружные сети хоз-фекальной канализации</v>
          </cell>
        </row>
        <row r="3710">
          <cell r="A3710">
            <v>2009</v>
          </cell>
          <cell r="O3710">
            <v>1901.7</v>
          </cell>
          <cell r="AC3710" t="str">
            <v>Наружные сети хоз-фекальной канализации</v>
          </cell>
        </row>
        <row r="3711">
          <cell r="A3711">
            <v>2009</v>
          </cell>
          <cell r="O3711">
            <v>674.24</v>
          </cell>
          <cell r="AC3711" t="str">
            <v>Наружные сети хоз-фекальной канализации</v>
          </cell>
        </row>
        <row r="3712">
          <cell r="A3712">
            <v>2009</v>
          </cell>
          <cell r="O3712">
            <v>1901.7</v>
          </cell>
          <cell r="AC3712" t="str">
            <v>Наружные сети хоз-фекальной канализации</v>
          </cell>
        </row>
        <row r="3713">
          <cell r="A3713">
            <v>2009</v>
          </cell>
          <cell r="O3713">
            <v>242.04</v>
          </cell>
          <cell r="AC3713" t="str">
            <v>Наружные сети хоз-фекальной канализации</v>
          </cell>
        </row>
        <row r="3714">
          <cell r="A3714">
            <v>2009</v>
          </cell>
          <cell r="O3714">
            <v>7347.46</v>
          </cell>
          <cell r="AC3714" t="str">
            <v>Наружные сети хоз-фекальной канализации</v>
          </cell>
        </row>
        <row r="3715">
          <cell r="A3715">
            <v>2009</v>
          </cell>
          <cell r="O3715">
            <v>23549.4</v>
          </cell>
          <cell r="AC3715" t="str">
            <v>Наружные сети хоз-фекальной канализации</v>
          </cell>
        </row>
        <row r="3716">
          <cell r="A3716">
            <v>2009</v>
          </cell>
          <cell r="O3716">
            <v>1367.49</v>
          </cell>
          <cell r="AC3716" t="str">
            <v>Наружные сети хоз-фекальной канализации</v>
          </cell>
        </row>
        <row r="3717">
          <cell r="A3717">
            <v>2009</v>
          </cell>
          <cell r="O3717">
            <v>1367.49</v>
          </cell>
          <cell r="AC3717" t="str">
            <v>Наружные сети хоз-фекальной канализации</v>
          </cell>
        </row>
        <row r="3718">
          <cell r="A3718">
            <v>2009</v>
          </cell>
          <cell r="O3718">
            <v>7050.54</v>
          </cell>
          <cell r="AC3718" t="str">
            <v>Наружные сети хоз-фекальной канализации</v>
          </cell>
        </row>
        <row r="3719">
          <cell r="A3719">
            <v>2009</v>
          </cell>
          <cell r="O3719">
            <v>915.62</v>
          </cell>
          <cell r="AC3719" t="str">
            <v>Наружные сети хоз-фекальной канализации</v>
          </cell>
        </row>
        <row r="3720">
          <cell r="A3720">
            <v>2009</v>
          </cell>
          <cell r="O3720">
            <v>915.71</v>
          </cell>
          <cell r="AC3720" t="str">
            <v>Наружные сети хоз-фекальной канализации</v>
          </cell>
        </row>
        <row r="3721">
          <cell r="A3721">
            <v>2009</v>
          </cell>
          <cell r="O3721">
            <v>864.41</v>
          </cell>
          <cell r="AC3721" t="str">
            <v>Наружные сети хоз-фекальной канализации</v>
          </cell>
        </row>
        <row r="3722">
          <cell r="A3722">
            <v>2009</v>
          </cell>
          <cell r="O3722">
            <v>242.04</v>
          </cell>
          <cell r="AC3722" t="str">
            <v>Наружные сети хоз-фекальной канализации</v>
          </cell>
        </row>
        <row r="3723">
          <cell r="A3723">
            <v>2009</v>
          </cell>
          <cell r="O3723">
            <v>674.24</v>
          </cell>
          <cell r="AC3723" t="str">
            <v>Наружные сети хоз-фекальной канализации</v>
          </cell>
        </row>
        <row r="3724">
          <cell r="A3724">
            <v>2009</v>
          </cell>
          <cell r="O3724">
            <v>1296.6099999999999</v>
          </cell>
          <cell r="AC3724" t="str">
            <v>Наружные сети хоз-фекальной канализации</v>
          </cell>
        </row>
        <row r="3725">
          <cell r="A3725">
            <v>2009</v>
          </cell>
          <cell r="O3725">
            <v>864.41</v>
          </cell>
          <cell r="AC3725" t="str">
            <v>Наружные сети хоз-фекальной канализации</v>
          </cell>
        </row>
        <row r="3726">
          <cell r="A3726">
            <v>2009</v>
          </cell>
          <cell r="O3726">
            <v>7347.46</v>
          </cell>
          <cell r="AC3726" t="str">
            <v>Наружные сети хоз-фекальной канализации</v>
          </cell>
        </row>
        <row r="3727">
          <cell r="A3727">
            <v>2009</v>
          </cell>
          <cell r="O3727">
            <v>17251.32</v>
          </cell>
          <cell r="AC3727" t="str">
            <v>Наружные сети хоз-фекальной канализации</v>
          </cell>
        </row>
        <row r="3728">
          <cell r="A3728">
            <v>2009</v>
          </cell>
          <cell r="O3728">
            <v>4739.9799999999996</v>
          </cell>
          <cell r="AC3728" t="str">
            <v>Наружные сети хоз-фекальной канализации</v>
          </cell>
        </row>
        <row r="3729">
          <cell r="A3729">
            <v>2009</v>
          </cell>
          <cell r="O3729">
            <v>8644.94</v>
          </cell>
          <cell r="AC3729" t="str">
            <v>Наружные сети хоз-фекальной канализации</v>
          </cell>
        </row>
        <row r="3730">
          <cell r="A3730">
            <v>2009</v>
          </cell>
          <cell r="O3730">
            <v>2016.38</v>
          </cell>
          <cell r="AC3730" t="str">
            <v>Наружные сети хоз-фекальной канализации</v>
          </cell>
        </row>
        <row r="3731">
          <cell r="A3731">
            <v>2009</v>
          </cell>
          <cell r="O3731">
            <v>915.71</v>
          </cell>
          <cell r="AC3731" t="str">
            <v>Наружные сети хоз-фекальной канализации</v>
          </cell>
        </row>
        <row r="3732">
          <cell r="A3732">
            <v>2009</v>
          </cell>
          <cell r="O3732">
            <v>17473.009999999998</v>
          </cell>
          <cell r="AC3732" t="str">
            <v>Наружные сети хоз-фекальной канализации</v>
          </cell>
        </row>
        <row r="3733">
          <cell r="A3733">
            <v>2009</v>
          </cell>
          <cell r="O3733">
            <v>4739.9799999999996</v>
          </cell>
          <cell r="AC3733" t="str">
            <v>Наружные сети хоз-фекальной канализации</v>
          </cell>
        </row>
        <row r="3734">
          <cell r="A3734">
            <v>2009</v>
          </cell>
          <cell r="O3734">
            <v>8645.0400000000009</v>
          </cell>
          <cell r="AC3734" t="str">
            <v>Наружные сети хоз-фекальной канализации</v>
          </cell>
        </row>
        <row r="3735">
          <cell r="A3735">
            <v>2009</v>
          </cell>
          <cell r="O3735">
            <v>2016.38</v>
          </cell>
          <cell r="AC3735" t="str">
            <v>Наружные сети хоз-фекальной канализации</v>
          </cell>
        </row>
        <row r="3736">
          <cell r="A3736">
            <v>2009</v>
          </cell>
          <cell r="O3736">
            <v>255</v>
          </cell>
          <cell r="AC3736" t="str">
            <v>Наружные сети хоз-фекальной канализации</v>
          </cell>
        </row>
        <row r="3737">
          <cell r="A3737">
            <v>2009</v>
          </cell>
          <cell r="O3737">
            <v>915.71</v>
          </cell>
          <cell r="AC3737" t="str">
            <v>Наружные сети хоз-фекальной канализации</v>
          </cell>
        </row>
        <row r="3738">
          <cell r="A3738">
            <v>2009</v>
          </cell>
          <cell r="O3738">
            <v>5244.09</v>
          </cell>
          <cell r="AC3738" t="str">
            <v>Наружные сети хоз-фекальной канализации</v>
          </cell>
        </row>
        <row r="3739">
          <cell r="A3739">
            <v>2009</v>
          </cell>
          <cell r="O3739">
            <v>2036.2</v>
          </cell>
          <cell r="AC3739" t="str">
            <v>Наружные сети хоз-фекальной канализации</v>
          </cell>
        </row>
        <row r="3740">
          <cell r="A3740">
            <v>2009</v>
          </cell>
          <cell r="O3740">
            <v>1158.33</v>
          </cell>
          <cell r="AC3740" t="str">
            <v>Наружные сети хоз-фекальной канализации</v>
          </cell>
        </row>
        <row r="3741">
          <cell r="A3741">
            <v>2009</v>
          </cell>
          <cell r="O3741">
            <v>1999.75</v>
          </cell>
          <cell r="AC3741" t="str">
            <v>Наружные сети хоз-фекальной канализации</v>
          </cell>
        </row>
        <row r="3742">
          <cell r="A3742">
            <v>2009</v>
          </cell>
          <cell r="O3742">
            <v>2036.2</v>
          </cell>
          <cell r="AC3742" t="str">
            <v>Наружные сети хоз-фекальной канализации</v>
          </cell>
        </row>
        <row r="3743">
          <cell r="A3743">
            <v>2009</v>
          </cell>
          <cell r="O3743">
            <v>8285.25</v>
          </cell>
          <cell r="AC3743" t="str">
            <v>Наружные сети хоз-фекальной канализации</v>
          </cell>
        </row>
        <row r="3744">
          <cell r="A3744">
            <v>2009</v>
          </cell>
          <cell r="O3744">
            <v>2450.6</v>
          </cell>
          <cell r="AC3744" t="str">
            <v>Наружные сети хоз-фекальной канализации</v>
          </cell>
        </row>
        <row r="3745">
          <cell r="A3745">
            <v>2009</v>
          </cell>
          <cell r="O3745">
            <v>4326.38</v>
          </cell>
          <cell r="AC3745" t="str">
            <v>Наружные сети хоз-фекальной канализации</v>
          </cell>
        </row>
        <row r="3746">
          <cell r="A3746">
            <v>2009</v>
          </cell>
          <cell r="O3746">
            <v>2595.83</v>
          </cell>
          <cell r="AC3746" t="str">
            <v>Наружные сети хоз-фекальной канализации</v>
          </cell>
        </row>
        <row r="3747">
          <cell r="A3747">
            <v>2009</v>
          </cell>
          <cell r="O3747">
            <v>3111.88</v>
          </cell>
          <cell r="AC3747" t="str">
            <v>Наружные сети хоз-фекальной канализации</v>
          </cell>
        </row>
        <row r="3748">
          <cell r="A3748">
            <v>2009</v>
          </cell>
          <cell r="O3748">
            <v>3111.88</v>
          </cell>
          <cell r="AC3748" t="str">
            <v>Наружные сети хоз-фекальной канализации</v>
          </cell>
        </row>
        <row r="3749">
          <cell r="A3749">
            <v>2009</v>
          </cell>
          <cell r="O3749">
            <v>4529.32</v>
          </cell>
          <cell r="AC3749" t="str">
            <v>Наружные сети хоз-фекальной канализации</v>
          </cell>
        </row>
        <row r="3750">
          <cell r="A3750">
            <v>2009</v>
          </cell>
          <cell r="O3750">
            <v>9681.35</v>
          </cell>
          <cell r="AC3750" t="str">
            <v>Наружные сети хоз-фекальной канализации</v>
          </cell>
        </row>
        <row r="3751">
          <cell r="A3751">
            <v>2009</v>
          </cell>
          <cell r="O3751">
            <v>2420.34</v>
          </cell>
          <cell r="AC3751" t="str">
            <v>Наружные сети хоз-фекальной канализации</v>
          </cell>
        </row>
        <row r="3752">
          <cell r="A3752">
            <v>2009</v>
          </cell>
          <cell r="O3752">
            <v>1830.82</v>
          </cell>
          <cell r="AC3752" t="str">
            <v>Наружные сети хоз-фекальной канализации</v>
          </cell>
        </row>
        <row r="3753">
          <cell r="A3753">
            <v>2009</v>
          </cell>
          <cell r="O3753">
            <v>3457.64</v>
          </cell>
          <cell r="AC3753" t="str">
            <v>Наружные сети хоз-фекальной канализации</v>
          </cell>
        </row>
        <row r="3754">
          <cell r="A3754">
            <v>2009</v>
          </cell>
          <cell r="O3754">
            <v>2593.23</v>
          </cell>
          <cell r="AC3754" t="str">
            <v>Наружные сети хоз-фекальной канализации</v>
          </cell>
        </row>
        <row r="3755">
          <cell r="A3755">
            <v>2009</v>
          </cell>
          <cell r="O3755">
            <v>1509.78</v>
          </cell>
          <cell r="AC3755" t="str">
            <v>Наружные сети хоз-фекальной канализации</v>
          </cell>
        </row>
        <row r="3756">
          <cell r="A3756">
            <v>2009</v>
          </cell>
          <cell r="O3756">
            <v>15951.96</v>
          </cell>
          <cell r="AC3756" t="str">
            <v>Наружные сети хоз-фекальной канализации</v>
          </cell>
        </row>
        <row r="3757">
          <cell r="A3757">
            <v>2009</v>
          </cell>
          <cell r="O3757">
            <v>10398.709999999999</v>
          </cell>
          <cell r="AC3757" t="str">
            <v>Наружные сети хоз-фекальной канализации</v>
          </cell>
        </row>
        <row r="3758">
          <cell r="A3758">
            <v>2009</v>
          </cell>
          <cell r="O3758">
            <v>450.27</v>
          </cell>
          <cell r="AC3758" t="str">
            <v>Наружные сети хоз-фекальной канализации</v>
          </cell>
        </row>
        <row r="3759">
          <cell r="A3759">
            <v>2009</v>
          </cell>
          <cell r="O3759">
            <v>4672.88</v>
          </cell>
          <cell r="AC3759" t="str">
            <v>Наружные сети хоз-фекальной канализации</v>
          </cell>
        </row>
        <row r="3760">
          <cell r="A3760">
            <v>2009</v>
          </cell>
          <cell r="O3760">
            <v>3305.09</v>
          </cell>
          <cell r="AC3760" t="str">
            <v>Наружные сети хоз-фекальной канализации</v>
          </cell>
        </row>
        <row r="3761">
          <cell r="A3761">
            <v>2009</v>
          </cell>
          <cell r="O3761">
            <v>170.94</v>
          </cell>
          <cell r="AC3761" t="str">
            <v>Наружные сети хоз-фекальной канализации</v>
          </cell>
        </row>
        <row r="3762">
          <cell r="A3762">
            <v>2009</v>
          </cell>
          <cell r="O3762">
            <v>68.34</v>
          </cell>
          <cell r="AC3762" t="str">
            <v>Наружные сети хоз-фекальной канализации</v>
          </cell>
        </row>
        <row r="3763">
          <cell r="A3763">
            <v>2009</v>
          </cell>
          <cell r="O3763">
            <v>2598.62</v>
          </cell>
          <cell r="AC3763" t="str">
            <v>Наружные сети хоз-фекальной канализации</v>
          </cell>
        </row>
        <row r="3764">
          <cell r="A3764">
            <v>2009</v>
          </cell>
          <cell r="O3764">
            <v>621.23</v>
          </cell>
          <cell r="AC3764" t="str">
            <v>Наружные сети хоз-фекальной канализации</v>
          </cell>
        </row>
        <row r="3765">
          <cell r="A3765">
            <v>2009</v>
          </cell>
          <cell r="O3765">
            <v>621.23</v>
          </cell>
          <cell r="AC3765" t="str">
            <v>Наружные сети хоз-фекальной канализации</v>
          </cell>
        </row>
        <row r="3766">
          <cell r="A3766">
            <v>2009</v>
          </cell>
          <cell r="O3766">
            <v>444.52</v>
          </cell>
          <cell r="AC3766" t="str">
            <v>Наружные сети хоз-фекальной канализации</v>
          </cell>
        </row>
        <row r="3767">
          <cell r="A3767">
            <v>2009</v>
          </cell>
          <cell r="O3767">
            <v>621.23</v>
          </cell>
          <cell r="AC3767" t="str">
            <v>Наружные сети хоз-фекальной канализации</v>
          </cell>
        </row>
        <row r="3768">
          <cell r="A3768">
            <v>2009</v>
          </cell>
          <cell r="O3768">
            <v>751.98</v>
          </cell>
          <cell r="AC3768" t="str">
            <v>Наружные сети хоз-фекальной канализации</v>
          </cell>
        </row>
        <row r="3769">
          <cell r="A3769">
            <v>2009</v>
          </cell>
          <cell r="O3769">
            <v>444.52</v>
          </cell>
          <cell r="AC3769" t="str">
            <v>Наружные сети хоз-фекальной канализации</v>
          </cell>
        </row>
        <row r="3770">
          <cell r="A3770">
            <v>2009</v>
          </cell>
          <cell r="O3770">
            <v>1253.9100000000001</v>
          </cell>
          <cell r="AC3770" t="str">
            <v>Наружные сети хоз-фекальной канализации</v>
          </cell>
        </row>
        <row r="3771">
          <cell r="A3771">
            <v>2009</v>
          </cell>
          <cell r="O3771">
            <v>2769.47</v>
          </cell>
          <cell r="AC3771" t="str">
            <v>Наружные сети хоз-фекальной канализации</v>
          </cell>
        </row>
        <row r="3772">
          <cell r="A3772">
            <v>2009</v>
          </cell>
          <cell r="O3772">
            <v>7425.13</v>
          </cell>
          <cell r="AC3772" t="str">
            <v>Наружные сети хоз-фекальной канализации</v>
          </cell>
        </row>
        <row r="3773">
          <cell r="A3773">
            <v>2009</v>
          </cell>
          <cell r="O3773">
            <v>5297.84</v>
          </cell>
          <cell r="AC3773" t="str">
            <v>Наружные сети хоз-фекальной канализации</v>
          </cell>
        </row>
        <row r="3774">
          <cell r="A3774">
            <v>2009</v>
          </cell>
          <cell r="O3774">
            <v>244.89</v>
          </cell>
          <cell r="AC3774" t="str">
            <v>Наружные сети хоз-фекальной канализации</v>
          </cell>
        </row>
        <row r="3775">
          <cell r="A3775">
            <v>2009</v>
          </cell>
          <cell r="O3775">
            <v>240.85</v>
          </cell>
          <cell r="AC3775" t="str">
            <v>Наружные сети хоз-фекальной канализации</v>
          </cell>
        </row>
        <row r="3776">
          <cell r="A3776">
            <v>2009</v>
          </cell>
          <cell r="O3776">
            <v>4214.33</v>
          </cell>
          <cell r="AC3776" t="str">
            <v>Наружные сети хоз-фекальной канализации</v>
          </cell>
        </row>
        <row r="3777">
          <cell r="A3777">
            <v>2009</v>
          </cell>
          <cell r="O3777">
            <v>1224.24</v>
          </cell>
          <cell r="AC3777" t="str">
            <v>Наружные сети хоз-фекальной канализации</v>
          </cell>
        </row>
        <row r="3778">
          <cell r="A3778">
            <v>2009</v>
          </cell>
          <cell r="O3778">
            <v>1224.24</v>
          </cell>
          <cell r="AC3778" t="str">
            <v>Наружные сети хоз-фекальной канализации</v>
          </cell>
        </row>
        <row r="3779">
          <cell r="A3779">
            <v>2009</v>
          </cell>
          <cell r="O3779">
            <v>401.39</v>
          </cell>
          <cell r="AC3779" t="str">
            <v>Наружные сети хоз-фекальной канализации</v>
          </cell>
        </row>
        <row r="3780">
          <cell r="A3780">
            <v>2009</v>
          </cell>
          <cell r="O3780">
            <v>1123.81</v>
          </cell>
          <cell r="AC3780" t="str">
            <v>Наружные сети хоз-фекальной канализации</v>
          </cell>
        </row>
        <row r="3781">
          <cell r="A3781">
            <v>2009</v>
          </cell>
          <cell r="O3781">
            <v>1324.65</v>
          </cell>
          <cell r="AC3781" t="str">
            <v>Наружные сети хоз-фекальной канализации</v>
          </cell>
        </row>
        <row r="3782">
          <cell r="A3782">
            <v>2009</v>
          </cell>
          <cell r="O3782">
            <v>361.37</v>
          </cell>
          <cell r="AC3782" t="str">
            <v>Наружные сети хоз-фекальной канализации</v>
          </cell>
        </row>
        <row r="3783">
          <cell r="A3783">
            <v>2009</v>
          </cell>
          <cell r="O3783">
            <v>2488.35</v>
          </cell>
          <cell r="AC3783" t="str">
            <v>Наружные сети хоз-фекальной канализации</v>
          </cell>
        </row>
        <row r="3784">
          <cell r="A3784">
            <v>2009</v>
          </cell>
          <cell r="O3784">
            <v>45874.63</v>
          </cell>
          <cell r="AC3784" t="str">
            <v>Наружные сети хоз-фекальной канализации</v>
          </cell>
        </row>
        <row r="3785">
          <cell r="A3785">
            <v>2009</v>
          </cell>
          <cell r="O3785">
            <v>896.55</v>
          </cell>
          <cell r="AC3785" t="str">
            <v>Наружные сети хоз-фекальной канализации</v>
          </cell>
        </row>
        <row r="3786">
          <cell r="A3786">
            <v>2009</v>
          </cell>
          <cell r="O3786">
            <v>52.24</v>
          </cell>
          <cell r="AC3786" t="str">
            <v>Наружные сети хоз-фекальной канализации</v>
          </cell>
        </row>
        <row r="3787">
          <cell r="A3787">
            <v>2009</v>
          </cell>
          <cell r="O3787">
            <v>229.12</v>
          </cell>
          <cell r="AC3787" t="str">
            <v>Наружные сети хоз-фекальной канализации</v>
          </cell>
        </row>
        <row r="3788">
          <cell r="A3788">
            <v>2009</v>
          </cell>
          <cell r="O3788">
            <v>896.55</v>
          </cell>
          <cell r="AC3788" t="str">
            <v>Наружные сети хоз-фекальной канализации</v>
          </cell>
        </row>
        <row r="3789">
          <cell r="A3789">
            <v>2009</v>
          </cell>
          <cell r="O3789">
            <v>52.24</v>
          </cell>
          <cell r="AC3789" t="str">
            <v>Наружные сети хоз-фекальной канализации</v>
          </cell>
        </row>
        <row r="3790">
          <cell r="A3790">
            <v>2009</v>
          </cell>
          <cell r="O3790">
            <v>229.12</v>
          </cell>
          <cell r="AC3790" t="str">
            <v>Наружные сети хоз-фекальной канализации</v>
          </cell>
        </row>
        <row r="3791">
          <cell r="A3791">
            <v>2009</v>
          </cell>
          <cell r="O3791">
            <v>1093.42</v>
          </cell>
          <cell r="AC3791" t="str">
            <v>Наружные сети хоз-фекальной канализации</v>
          </cell>
        </row>
        <row r="3792">
          <cell r="A3792">
            <v>2009</v>
          </cell>
          <cell r="O3792">
            <v>1441.14</v>
          </cell>
          <cell r="AC3792" t="str">
            <v>Наружные сети хоз-фекальной канализации</v>
          </cell>
        </row>
        <row r="3793">
          <cell r="A3793">
            <v>2009</v>
          </cell>
          <cell r="O3793">
            <v>1739.82</v>
          </cell>
          <cell r="AC3793" t="str">
            <v>Наружные сети хоз-фекальной канализации</v>
          </cell>
        </row>
        <row r="3794">
          <cell r="A3794">
            <v>2009</v>
          </cell>
          <cell r="O3794">
            <v>894.58</v>
          </cell>
          <cell r="AC3794" t="str">
            <v>Наружные сети хоз-фекальной канализации</v>
          </cell>
        </row>
        <row r="3795">
          <cell r="A3795">
            <v>2009</v>
          </cell>
          <cell r="O3795">
            <v>1915.18</v>
          </cell>
          <cell r="AC3795" t="str">
            <v>Наружные сети хоз-фекальной канализации</v>
          </cell>
        </row>
        <row r="3796">
          <cell r="A3796">
            <v>2009</v>
          </cell>
          <cell r="O3796">
            <v>78.36</v>
          </cell>
          <cell r="AC3796" t="str">
            <v>Наружные сети хоз-фекальной канализации</v>
          </cell>
        </row>
        <row r="3797">
          <cell r="A3797">
            <v>2009</v>
          </cell>
          <cell r="O3797">
            <v>481.11</v>
          </cell>
          <cell r="AC3797" t="str">
            <v>Наружные сети хоз-фекальной канализации</v>
          </cell>
        </row>
        <row r="3798">
          <cell r="A3798">
            <v>2009</v>
          </cell>
          <cell r="O3798">
            <v>44358.82</v>
          </cell>
          <cell r="AC3798" t="str">
            <v>Наружные сети хоз-фекальной канализации</v>
          </cell>
        </row>
        <row r="3799">
          <cell r="A3799">
            <v>2009</v>
          </cell>
          <cell r="O3799">
            <v>3791.62</v>
          </cell>
          <cell r="AC3799" t="str">
            <v>Наружные сети хоз-фекальной канализации</v>
          </cell>
        </row>
        <row r="3800">
          <cell r="A3800">
            <v>2009</v>
          </cell>
          <cell r="O3800">
            <v>3070.16</v>
          </cell>
          <cell r="AC3800" t="str">
            <v>Наружные сети хоз-фекальной канализации</v>
          </cell>
        </row>
        <row r="3801">
          <cell r="A3801">
            <v>2009</v>
          </cell>
          <cell r="O3801">
            <v>1434.5</v>
          </cell>
          <cell r="AC3801" t="str">
            <v>Наружные сети хоз-фекальной канализации</v>
          </cell>
        </row>
        <row r="3802">
          <cell r="A3802">
            <v>2009</v>
          </cell>
          <cell r="O3802">
            <v>262.39999999999998</v>
          </cell>
          <cell r="AC3802" t="str">
            <v>Наружные сети хоз-фекальной канализации</v>
          </cell>
        </row>
        <row r="3803">
          <cell r="A3803">
            <v>2009</v>
          </cell>
          <cell r="O3803">
            <v>122.59</v>
          </cell>
          <cell r="AC3803" t="str">
            <v>Наружные сети хоз-фекальной канализации</v>
          </cell>
        </row>
        <row r="3804">
          <cell r="A3804">
            <v>2009</v>
          </cell>
          <cell r="O3804">
            <v>2222.4499999999998</v>
          </cell>
          <cell r="AC3804" t="str">
            <v>Наружные сети хоз-фекальной канализации</v>
          </cell>
        </row>
        <row r="3805">
          <cell r="A3805">
            <v>2009</v>
          </cell>
          <cell r="O3805">
            <v>449.92</v>
          </cell>
          <cell r="AC3805" t="str">
            <v>Наружные сети хоз-фекальной канализации</v>
          </cell>
        </row>
        <row r="3806">
          <cell r="A3806">
            <v>2009</v>
          </cell>
          <cell r="O3806">
            <v>229.59</v>
          </cell>
          <cell r="AC3806" t="str">
            <v>Наружные сети хоз-фекальной канализации</v>
          </cell>
        </row>
        <row r="3807">
          <cell r="A3807">
            <v>2009</v>
          </cell>
          <cell r="O3807">
            <v>206.89</v>
          </cell>
          <cell r="AC3807" t="str">
            <v>Наружные сети хоз-фекальной канализации</v>
          </cell>
        </row>
        <row r="3808">
          <cell r="A3808">
            <v>2009</v>
          </cell>
          <cell r="O3808">
            <v>40.53</v>
          </cell>
          <cell r="AC3808" t="str">
            <v>Наружные сети хоз-фекальной канализации</v>
          </cell>
        </row>
        <row r="3809">
          <cell r="A3809">
            <v>2009</v>
          </cell>
          <cell r="O3809">
            <v>23.65</v>
          </cell>
          <cell r="AC3809" t="str">
            <v>Наружные сети хоз-фекальной канализации</v>
          </cell>
        </row>
        <row r="3810">
          <cell r="A3810">
            <v>2009</v>
          </cell>
          <cell r="O3810">
            <v>2770.19</v>
          </cell>
          <cell r="AC3810" t="str">
            <v>Наружные сети хоз-фекальной канализации</v>
          </cell>
        </row>
        <row r="3811">
          <cell r="A3811">
            <v>2009</v>
          </cell>
          <cell r="O3811">
            <v>-1641.05</v>
          </cell>
          <cell r="AC3811" t="str">
            <v>Наружные сети хоз-фекальной канализации</v>
          </cell>
        </row>
        <row r="3812">
          <cell r="A3812">
            <v>2009</v>
          </cell>
          <cell r="O3812">
            <v>7596.69</v>
          </cell>
          <cell r="AC3812" t="str">
            <v>Наружные сети хоз-фекальной канализации</v>
          </cell>
        </row>
        <row r="3813">
          <cell r="A3813">
            <v>2009</v>
          </cell>
          <cell r="O3813">
            <v>1247.67</v>
          </cell>
          <cell r="AC3813" t="str">
            <v>Наружные сети хоз-фекальной канализации</v>
          </cell>
        </row>
        <row r="3814">
          <cell r="A3814">
            <v>2009</v>
          </cell>
          <cell r="O3814">
            <v>9795.81</v>
          </cell>
          <cell r="AC3814" t="str">
            <v>Наружные сети хоз-фекальной канализации</v>
          </cell>
        </row>
        <row r="3815">
          <cell r="A3815">
            <v>2009</v>
          </cell>
          <cell r="O3815">
            <v>8082.72</v>
          </cell>
          <cell r="AC3815" t="str">
            <v>Наружные сети хоз-фекальной канализации</v>
          </cell>
        </row>
        <row r="3816">
          <cell r="A3816">
            <v>2009</v>
          </cell>
          <cell r="O3816">
            <v>18475.27</v>
          </cell>
          <cell r="AC3816" t="str">
            <v>Наружные сети хоз-фекальной канализации</v>
          </cell>
        </row>
        <row r="3817">
          <cell r="A3817">
            <v>2009</v>
          </cell>
          <cell r="O3817">
            <v>3518.59</v>
          </cell>
          <cell r="AC3817" t="str">
            <v>Наружные сети хоз-фекальной канализации</v>
          </cell>
        </row>
        <row r="3818">
          <cell r="A3818">
            <v>2009</v>
          </cell>
          <cell r="O3818">
            <v>15943.62</v>
          </cell>
          <cell r="AC3818" t="str">
            <v>Наружные сети хоз-фекальной канализации</v>
          </cell>
        </row>
        <row r="3819">
          <cell r="A3819">
            <v>2009</v>
          </cell>
          <cell r="O3819">
            <v>1649.34</v>
          </cell>
          <cell r="AC3819" t="str">
            <v>Наружные сети хоз-фекальной канализации</v>
          </cell>
        </row>
        <row r="3820">
          <cell r="A3820">
            <v>2009</v>
          </cell>
          <cell r="O3820">
            <v>3298.68</v>
          </cell>
          <cell r="AC3820" t="str">
            <v>Наружные сети хоз-фекальной канализации</v>
          </cell>
        </row>
        <row r="3821">
          <cell r="A3821">
            <v>2009</v>
          </cell>
          <cell r="O3821">
            <v>1394.05</v>
          </cell>
          <cell r="AC3821" t="str">
            <v>Наружные сети хоз-фекальной канализации</v>
          </cell>
        </row>
        <row r="3822">
          <cell r="A3822">
            <v>2009</v>
          </cell>
          <cell r="O3822">
            <v>4828.38</v>
          </cell>
          <cell r="AC3822" t="str">
            <v>Наружные сети хоз-фекальной канализации</v>
          </cell>
        </row>
        <row r="3823">
          <cell r="A3823">
            <v>2009</v>
          </cell>
          <cell r="O3823">
            <v>229.93</v>
          </cell>
          <cell r="AC3823" t="str">
            <v>Наружные сети хоз-фекальной канализации</v>
          </cell>
        </row>
        <row r="3824">
          <cell r="A3824">
            <v>2009</v>
          </cell>
          <cell r="O3824">
            <v>1394.05</v>
          </cell>
          <cell r="AC3824" t="str">
            <v>Наружные сети хоз-фекальной канализации</v>
          </cell>
        </row>
        <row r="3825">
          <cell r="A3825">
            <v>2009</v>
          </cell>
          <cell r="O3825">
            <v>4828.38</v>
          </cell>
          <cell r="AC3825" t="str">
            <v>Наружные сети хоз-фекальной канализации</v>
          </cell>
        </row>
        <row r="3826">
          <cell r="A3826">
            <v>2009</v>
          </cell>
          <cell r="O3826">
            <v>229.93</v>
          </cell>
          <cell r="AC3826" t="str">
            <v>Наружные сети хоз-фекальной канализации</v>
          </cell>
        </row>
        <row r="3827">
          <cell r="A3827">
            <v>2009</v>
          </cell>
          <cell r="O3827">
            <v>995.45</v>
          </cell>
          <cell r="AC3827" t="str">
            <v>Наружные сети хоз-фекальной канализации</v>
          </cell>
        </row>
        <row r="3828">
          <cell r="A3828">
            <v>2009</v>
          </cell>
          <cell r="O3828">
            <v>5066.6899999999996</v>
          </cell>
          <cell r="AC3828" t="str">
            <v>Наружные сети хоз-фекальной канализации</v>
          </cell>
        </row>
        <row r="3829">
          <cell r="A3829">
            <v>2009</v>
          </cell>
          <cell r="O3829">
            <v>155.59</v>
          </cell>
          <cell r="AC3829" t="str">
            <v>Наружные сети хоз-фекальной канализации</v>
          </cell>
        </row>
        <row r="3830">
          <cell r="A3830">
            <v>2009</v>
          </cell>
          <cell r="O3830">
            <v>1394.05</v>
          </cell>
          <cell r="AC3830" t="str">
            <v>Наружные сети хоз-фекальной канализации</v>
          </cell>
        </row>
        <row r="3831">
          <cell r="A3831">
            <v>2009</v>
          </cell>
          <cell r="O3831">
            <v>4828.38</v>
          </cell>
          <cell r="AC3831" t="str">
            <v>Наружные сети хоз-фекальной канализации</v>
          </cell>
        </row>
        <row r="3832">
          <cell r="A3832">
            <v>2009</v>
          </cell>
          <cell r="O3832">
            <v>229.93</v>
          </cell>
          <cell r="AC3832" t="str">
            <v>Наружные сети хоз-фекальной канализации</v>
          </cell>
        </row>
        <row r="3833">
          <cell r="A3833">
            <v>2009</v>
          </cell>
          <cell r="O3833">
            <v>1605.98</v>
          </cell>
          <cell r="AC3833" t="str">
            <v>Наружные сети хоз-фекальной канализации</v>
          </cell>
        </row>
        <row r="3834">
          <cell r="A3834">
            <v>2009</v>
          </cell>
          <cell r="O3834">
            <v>5559.95</v>
          </cell>
          <cell r="AC3834" t="str">
            <v>Наружные сети хоз-фекальной канализации</v>
          </cell>
        </row>
        <row r="3835">
          <cell r="A3835">
            <v>2009</v>
          </cell>
          <cell r="O3835">
            <v>229.93</v>
          </cell>
          <cell r="AC3835" t="str">
            <v>Наружные сети хоз-фекальной канализации</v>
          </cell>
        </row>
        <row r="3836">
          <cell r="A3836">
            <v>2009</v>
          </cell>
          <cell r="O3836">
            <v>705.85</v>
          </cell>
          <cell r="AC3836" t="str">
            <v>Наружные сети хоз-фекальной канализации</v>
          </cell>
        </row>
        <row r="3837">
          <cell r="A3837">
            <v>2009</v>
          </cell>
          <cell r="O3837">
            <v>2450.77</v>
          </cell>
          <cell r="AC3837" t="str">
            <v>Наружные сети хоз-фекальной канализации</v>
          </cell>
        </row>
        <row r="3838">
          <cell r="A3838">
            <v>2009</v>
          </cell>
          <cell r="O3838">
            <v>114.96</v>
          </cell>
          <cell r="AC3838" t="str">
            <v>Наружные сети хоз-фекальной канализации</v>
          </cell>
        </row>
        <row r="3839">
          <cell r="A3839">
            <v>2009</v>
          </cell>
          <cell r="O3839">
            <v>2371.69</v>
          </cell>
          <cell r="AC3839" t="str">
            <v>Наружные сети хоз-фекальной канализации</v>
          </cell>
        </row>
        <row r="3840">
          <cell r="A3840">
            <v>2009</v>
          </cell>
          <cell r="O3840">
            <v>8193.61</v>
          </cell>
          <cell r="AC3840" t="str">
            <v>Наружные сети хоз-фекальной канализации</v>
          </cell>
        </row>
        <row r="3841">
          <cell r="A3841">
            <v>2009</v>
          </cell>
          <cell r="O3841">
            <v>3967.9</v>
          </cell>
          <cell r="AC3841" t="str">
            <v>Наружные сети хоз-фекальной канализации</v>
          </cell>
        </row>
        <row r="3842">
          <cell r="A3842">
            <v>2009</v>
          </cell>
          <cell r="O3842">
            <v>919.71</v>
          </cell>
          <cell r="AC3842" t="str">
            <v>Наружные сети хоз-фекальной канализации</v>
          </cell>
        </row>
        <row r="3843">
          <cell r="A3843">
            <v>2009</v>
          </cell>
          <cell r="O3843">
            <v>112088.92</v>
          </cell>
          <cell r="AC3843" t="str">
            <v>Наружные сети хоз-фекальной канализации</v>
          </cell>
        </row>
        <row r="3844">
          <cell r="A3844">
            <v>2009</v>
          </cell>
          <cell r="O3844">
            <v>65.14</v>
          </cell>
          <cell r="AC3844" t="str">
            <v>Наружные сети хоз-фекальной канализации</v>
          </cell>
        </row>
        <row r="3845">
          <cell r="A3845">
            <v>2009</v>
          </cell>
          <cell r="O3845">
            <v>78297.42</v>
          </cell>
          <cell r="AC3845" t="str">
            <v>Наружные сети хоз-фекальной канализации</v>
          </cell>
        </row>
        <row r="3846">
          <cell r="A3846">
            <v>2009</v>
          </cell>
          <cell r="O3846">
            <v>45.98</v>
          </cell>
          <cell r="AC3846" t="str">
            <v>Наружные сети хоз-фекальной канализации</v>
          </cell>
        </row>
        <row r="3847">
          <cell r="A3847">
            <v>2009</v>
          </cell>
          <cell r="O3847">
            <v>504.63</v>
          </cell>
          <cell r="AC3847" t="str">
            <v>Наружные сети хоз-фекальной канализации</v>
          </cell>
        </row>
        <row r="3848">
          <cell r="A3848">
            <v>2009</v>
          </cell>
          <cell r="O3848">
            <v>504.63</v>
          </cell>
          <cell r="AC3848" t="str">
            <v>Наружные сети хоз-фекальной канализации</v>
          </cell>
        </row>
        <row r="3849">
          <cell r="A3849">
            <v>2009</v>
          </cell>
          <cell r="O3849">
            <v>449.98</v>
          </cell>
          <cell r="AC3849" t="str">
            <v>Наружные сети хоз-фекальной канализации</v>
          </cell>
        </row>
        <row r="3850">
          <cell r="A3850">
            <v>2009</v>
          </cell>
          <cell r="O3850">
            <v>1938.36</v>
          </cell>
          <cell r="AC3850" t="str">
            <v>Наружные сети хоз-фекальной канализации</v>
          </cell>
        </row>
        <row r="3851">
          <cell r="A3851">
            <v>2009</v>
          </cell>
          <cell r="O3851">
            <v>11999.56</v>
          </cell>
          <cell r="AC3851" t="str">
            <v>Наружные сети хоз-фекальной канализации</v>
          </cell>
        </row>
        <row r="3852">
          <cell r="A3852">
            <v>2009</v>
          </cell>
          <cell r="O3852">
            <v>71.13</v>
          </cell>
          <cell r="AC3852" t="str">
            <v>Наружные сети хоз-фекальной канализации</v>
          </cell>
        </row>
        <row r="3853">
          <cell r="A3853">
            <v>2009</v>
          </cell>
          <cell r="O3853">
            <v>90.86</v>
          </cell>
          <cell r="AC3853" t="str">
            <v>Наружные сети хоз-фекальной канализации</v>
          </cell>
        </row>
        <row r="3854">
          <cell r="A3854">
            <v>2009</v>
          </cell>
          <cell r="O3854">
            <v>1711.35</v>
          </cell>
          <cell r="AC3854" t="str">
            <v>Наружные сети хоз-фекальной канализации</v>
          </cell>
        </row>
        <row r="3855">
          <cell r="A3855">
            <v>2009</v>
          </cell>
          <cell r="O3855">
            <v>1938.36</v>
          </cell>
          <cell r="AC3855" t="str">
            <v>Наружные сети хоз-фекальной канализации</v>
          </cell>
        </row>
        <row r="3856">
          <cell r="A3856">
            <v>2009</v>
          </cell>
          <cell r="O3856">
            <v>11999.56</v>
          </cell>
          <cell r="AC3856" t="str">
            <v>Наружные сети хоз-фекальной канализации</v>
          </cell>
        </row>
        <row r="3857">
          <cell r="A3857">
            <v>2009</v>
          </cell>
          <cell r="O3857">
            <v>71.13</v>
          </cell>
          <cell r="AC3857" t="str">
            <v>Наружные сети хоз-фекальной канализации</v>
          </cell>
        </row>
        <row r="3858">
          <cell r="A3858">
            <v>2009</v>
          </cell>
          <cell r="O3858">
            <v>90.86</v>
          </cell>
          <cell r="AC3858" t="str">
            <v>Наружные сети хоз-фекальной канализации</v>
          </cell>
        </row>
        <row r="3859">
          <cell r="A3859">
            <v>2009</v>
          </cell>
          <cell r="O3859">
            <v>1711.35</v>
          </cell>
          <cell r="AC3859" t="str">
            <v>Наружные сети хоз-фекальной канализации</v>
          </cell>
        </row>
        <row r="3860">
          <cell r="A3860">
            <v>2009</v>
          </cell>
          <cell r="O3860">
            <v>1938.36</v>
          </cell>
          <cell r="AC3860" t="str">
            <v>Наружные сети хоз-фекальной канализации</v>
          </cell>
        </row>
        <row r="3861">
          <cell r="A3861">
            <v>2009</v>
          </cell>
          <cell r="O3861">
            <v>11999.56</v>
          </cell>
          <cell r="AC3861" t="str">
            <v>Наружные сети хоз-фекальной канализации</v>
          </cell>
        </row>
        <row r="3862">
          <cell r="A3862">
            <v>2009</v>
          </cell>
          <cell r="O3862">
            <v>71.13</v>
          </cell>
          <cell r="AC3862" t="str">
            <v>Наружные сети хоз-фекальной канализации</v>
          </cell>
        </row>
        <row r="3863">
          <cell r="A3863">
            <v>2009</v>
          </cell>
          <cell r="O3863">
            <v>181.49</v>
          </cell>
          <cell r="AC3863" t="str">
            <v>Наружные сети хоз-фекальной канализации</v>
          </cell>
        </row>
        <row r="3864">
          <cell r="A3864">
            <v>2009</v>
          </cell>
          <cell r="O3864">
            <v>90.86</v>
          </cell>
          <cell r="AC3864" t="str">
            <v>Наружные сети хоз-фекальной канализации</v>
          </cell>
        </row>
        <row r="3865">
          <cell r="A3865">
            <v>2009</v>
          </cell>
          <cell r="O3865">
            <v>1711.35</v>
          </cell>
          <cell r="AC3865" t="str">
            <v>Наружные сети хоз-фекальной канализации</v>
          </cell>
        </row>
        <row r="3866">
          <cell r="A3866">
            <v>2009</v>
          </cell>
          <cell r="O3866">
            <v>1938.36</v>
          </cell>
          <cell r="AC3866" t="str">
            <v>Наружные сети хоз-фекальной канализации</v>
          </cell>
        </row>
        <row r="3867">
          <cell r="A3867">
            <v>2009</v>
          </cell>
          <cell r="O3867">
            <v>11999.56</v>
          </cell>
          <cell r="AC3867" t="str">
            <v>Наружные сети хоз-фекальной канализации</v>
          </cell>
        </row>
        <row r="3868">
          <cell r="A3868">
            <v>2009</v>
          </cell>
          <cell r="O3868">
            <v>71.13</v>
          </cell>
          <cell r="AC3868" t="str">
            <v>Наружные сети хоз-фекальной канализации</v>
          </cell>
        </row>
        <row r="3869">
          <cell r="A3869">
            <v>2009</v>
          </cell>
          <cell r="O3869">
            <v>726.58</v>
          </cell>
          <cell r="AC3869" t="str">
            <v>Наружные сети хоз-фекальной канализации</v>
          </cell>
        </row>
        <row r="3870">
          <cell r="A3870">
            <v>2009</v>
          </cell>
          <cell r="O3870">
            <v>363.33</v>
          </cell>
          <cell r="AC3870" t="str">
            <v>Наружные сети хоз-фекальной канализации</v>
          </cell>
        </row>
        <row r="3871">
          <cell r="A3871">
            <v>2009</v>
          </cell>
          <cell r="O3871">
            <v>181.49</v>
          </cell>
          <cell r="AC3871" t="str">
            <v>Наружные сети хоз-фекальной канализации</v>
          </cell>
        </row>
        <row r="3872">
          <cell r="A3872">
            <v>2009</v>
          </cell>
          <cell r="O3872">
            <v>1453.22</v>
          </cell>
          <cell r="AC3872" t="str">
            <v>Наружные сети хоз-фекальной канализации</v>
          </cell>
        </row>
        <row r="3873">
          <cell r="A3873">
            <v>2009</v>
          </cell>
          <cell r="O3873">
            <v>1324.78</v>
          </cell>
          <cell r="AC3873" t="str">
            <v>Наружные сети хоз-фекальной канализации</v>
          </cell>
        </row>
        <row r="3874">
          <cell r="A3874">
            <v>2009</v>
          </cell>
          <cell r="O3874">
            <v>5999.57</v>
          </cell>
          <cell r="AC3874" t="str">
            <v>Наружные сети хоз-фекальной канализации</v>
          </cell>
        </row>
        <row r="3875">
          <cell r="A3875">
            <v>2009</v>
          </cell>
          <cell r="O3875">
            <v>179.55</v>
          </cell>
          <cell r="AC3875" t="str">
            <v>Наружные сети хоз-фекальной канализации</v>
          </cell>
        </row>
        <row r="3876">
          <cell r="A3876">
            <v>2009</v>
          </cell>
          <cell r="O3876">
            <v>363.33</v>
          </cell>
          <cell r="AC3876" t="str">
            <v>Наружные сети хоз-фекальной канализации</v>
          </cell>
        </row>
        <row r="3877">
          <cell r="A3877">
            <v>2009</v>
          </cell>
          <cell r="O3877">
            <v>50.45</v>
          </cell>
          <cell r="AC3877" t="str">
            <v>Наружные сети хоз-фекальной канализации</v>
          </cell>
        </row>
        <row r="3878">
          <cell r="A3878">
            <v>2009</v>
          </cell>
          <cell r="O3878">
            <v>1711.35</v>
          </cell>
          <cell r="AC3878" t="str">
            <v>Наружные сети хоз-фекальной канализации</v>
          </cell>
        </row>
        <row r="3879">
          <cell r="A3879">
            <v>2009</v>
          </cell>
          <cell r="O3879">
            <v>1938.36</v>
          </cell>
          <cell r="AC3879" t="str">
            <v>Наружные сети хоз-фекальной канализации</v>
          </cell>
        </row>
        <row r="3880">
          <cell r="A3880">
            <v>2009</v>
          </cell>
          <cell r="O3880">
            <v>11999.56</v>
          </cell>
          <cell r="AC3880" t="str">
            <v>Наружные сети хоз-фекальной канализации</v>
          </cell>
        </row>
        <row r="3881">
          <cell r="A3881">
            <v>2009</v>
          </cell>
          <cell r="O3881">
            <v>71.13</v>
          </cell>
          <cell r="AC3881" t="str">
            <v>Наружные сети хоз-фекальной канализации</v>
          </cell>
        </row>
        <row r="3882">
          <cell r="A3882">
            <v>2009</v>
          </cell>
          <cell r="O3882">
            <v>363.33</v>
          </cell>
          <cell r="AC3882" t="str">
            <v>Наружные сети хоз-фекальной канализации</v>
          </cell>
        </row>
        <row r="3883">
          <cell r="A3883">
            <v>2009</v>
          </cell>
          <cell r="O3883">
            <v>92.85</v>
          </cell>
          <cell r="AC3883" t="str">
            <v>Наружные сети хоз-фекальной канализации</v>
          </cell>
        </row>
        <row r="3884">
          <cell r="A3884">
            <v>2009</v>
          </cell>
          <cell r="O3884">
            <v>1711.35</v>
          </cell>
          <cell r="AC3884" t="str">
            <v>Наружные сети хоз-фекальной канализации</v>
          </cell>
        </row>
        <row r="3885">
          <cell r="A3885">
            <v>2009</v>
          </cell>
          <cell r="O3885">
            <v>1938.36</v>
          </cell>
          <cell r="AC3885" t="str">
            <v>Наружные сети хоз-фекальной канализации</v>
          </cell>
        </row>
        <row r="3886">
          <cell r="A3886">
            <v>2009</v>
          </cell>
          <cell r="O3886">
            <v>11999.56</v>
          </cell>
          <cell r="AC3886" t="str">
            <v>Наружные сети хоз-фекальной канализации</v>
          </cell>
        </row>
        <row r="3887">
          <cell r="A3887">
            <v>2009</v>
          </cell>
          <cell r="O3887">
            <v>71.13</v>
          </cell>
          <cell r="AC3887" t="str">
            <v>Наружные сети хоз-фекальной канализации</v>
          </cell>
        </row>
        <row r="3888">
          <cell r="A3888">
            <v>2009</v>
          </cell>
          <cell r="O3888">
            <v>414</v>
          </cell>
          <cell r="AC3888" t="str">
            <v>Наружные сети хоз-фекальной канализации</v>
          </cell>
        </row>
        <row r="3889">
          <cell r="A3889">
            <v>2009</v>
          </cell>
          <cell r="O3889">
            <v>182.35</v>
          </cell>
          <cell r="AC3889" t="str">
            <v>Наружные сети хоз-фекальной канализации</v>
          </cell>
        </row>
        <row r="3890">
          <cell r="A3890">
            <v>2009</v>
          </cell>
          <cell r="O3890">
            <v>9407.6299999999992</v>
          </cell>
          <cell r="AC3890" t="str">
            <v>Наружные сети хоз-фекальной канализации</v>
          </cell>
        </row>
        <row r="3891">
          <cell r="A3891">
            <v>2009</v>
          </cell>
          <cell r="O3891">
            <v>7496.35</v>
          </cell>
          <cell r="AC3891" t="str">
            <v>Наружные сети хоз-фекальной канализации</v>
          </cell>
        </row>
        <row r="3892">
          <cell r="A3892">
            <v>2009</v>
          </cell>
          <cell r="O3892">
            <v>15846.86</v>
          </cell>
          <cell r="AC3892" t="str">
            <v>Наружные сети хоз-фекальной канализации</v>
          </cell>
        </row>
        <row r="3893">
          <cell r="A3893">
            <v>2009</v>
          </cell>
          <cell r="O3893">
            <v>1649.29</v>
          </cell>
          <cell r="AC3893" t="str">
            <v>Наружные сети хоз-фекальной канализации</v>
          </cell>
        </row>
        <row r="3894">
          <cell r="A3894">
            <v>2009</v>
          </cell>
          <cell r="O3894">
            <v>142881.18</v>
          </cell>
          <cell r="AC3894" t="str">
            <v>Наружные сети хоз-фекальной канализации</v>
          </cell>
        </row>
        <row r="3895">
          <cell r="A3895">
            <v>2009</v>
          </cell>
          <cell r="O3895">
            <v>17328.34</v>
          </cell>
          <cell r="AC3895" t="str">
            <v>Наружные сети хоз-фекальной канализации</v>
          </cell>
        </row>
        <row r="3896">
          <cell r="A3896">
            <v>2009</v>
          </cell>
          <cell r="O3896">
            <v>7680.38</v>
          </cell>
          <cell r="AC3896" t="str">
            <v>Наружные сети хоз-фекальной канализации</v>
          </cell>
        </row>
        <row r="3897">
          <cell r="A3897">
            <v>2009</v>
          </cell>
          <cell r="O3897">
            <v>16236.49</v>
          </cell>
          <cell r="AC3897" t="str">
            <v>Наружные сети хоз-фекальной канализации</v>
          </cell>
        </row>
        <row r="3898">
          <cell r="A3898">
            <v>2009</v>
          </cell>
          <cell r="O3898">
            <v>1709.23</v>
          </cell>
          <cell r="AC3898" t="str">
            <v>Наружные сети хоз-фекальной канализации</v>
          </cell>
        </row>
        <row r="3899">
          <cell r="A3899">
            <v>2009</v>
          </cell>
          <cell r="O3899">
            <v>148076.81</v>
          </cell>
          <cell r="AC3899" t="str">
            <v>Наружные сети хоз-фекальной канализации</v>
          </cell>
        </row>
        <row r="3900">
          <cell r="A3900">
            <v>2009</v>
          </cell>
          <cell r="O3900">
            <v>17958.59</v>
          </cell>
          <cell r="AC3900" t="str">
            <v>Наружные сети хоз-фекальной канализации</v>
          </cell>
        </row>
        <row r="3901">
          <cell r="A3901">
            <v>2009</v>
          </cell>
          <cell r="O3901">
            <v>2150.63</v>
          </cell>
          <cell r="AC3901" t="str">
            <v>Наружные сети хоз-фекальной канализации</v>
          </cell>
        </row>
        <row r="3902">
          <cell r="A3902">
            <v>2009</v>
          </cell>
          <cell r="O3902">
            <v>4546.24</v>
          </cell>
          <cell r="AC3902" t="str">
            <v>Наружные сети хоз-фекальной канализации</v>
          </cell>
        </row>
        <row r="3903">
          <cell r="A3903">
            <v>2009</v>
          </cell>
          <cell r="O3903">
            <v>434.9</v>
          </cell>
          <cell r="AC3903" t="str">
            <v>Наружные сети хоз-фекальной канализации</v>
          </cell>
        </row>
        <row r="3904">
          <cell r="A3904">
            <v>2009</v>
          </cell>
          <cell r="O3904">
            <v>37668.620000000003</v>
          </cell>
          <cell r="AC3904" t="str">
            <v>Наружные сети хоз-фекальной канализации</v>
          </cell>
        </row>
        <row r="3905">
          <cell r="A3905">
            <v>2009</v>
          </cell>
          <cell r="O3905">
            <v>4568.3599999999997</v>
          </cell>
          <cell r="AC3905" t="str">
            <v>Наружные сети хоз-фекальной канализации</v>
          </cell>
        </row>
        <row r="3906">
          <cell r="A3906">
            <v>2009</v>
          </cell>
          <cell r="O3906">
            <v>15975.51</v>
          </cell>
          <cell r="AC3906" t="str">
            <v>Наружные сети хоз-фекальной канализации</v>
          </cell>
        </row>
        <row r="3907">
          <cell r="A3907">
            <v>2009</v>
          </cell>
          <cell r="O3907">
            <v>33771.870000000003</v>
          </cell>
          <cell r="AC3907" t="str">
            <v>Наружные сети хоз-фекальной канализации</v>
          </cell>
        </row>
        <row r="3908">
          <cell r="A3908">
            <v>2009</v>
          </cell>
          <cell r="O3908">
            <v>3508.25</v>
          </cell>
          <cell r="AC3908" t="str">
            <v>Наружные сети хоз-фекальной канализации</v>
          </cell>
        </row>
        <row r="3909">
          <cell r="A3909">
            <v>2009</v>
          </cell>
          <cell r="O3909">
            <v>303947.13</v>
          </cell>
          <cell r="AC3909" t="str">
            <v>Наружные сети хоз-фекальной канализации</v>
          </cell>
        </row>
        <row r="3910">
          <cell r="A3910">
            <v>2009</v>
          </cell>
          <cell r="O3910">
            <v>36861.94</v>
          </cell>
          <cell r="AC3910" t="str">
            <v>Наружные сети хоз-фекальной канализации</v>
          </cell>
        </row>
        <row r="3911">
          <cell r="A3911">
            <v>2009</v>
          </cell>
        </row>
        <row r="3912">
          <cell r="A3912">
            <v>2009</v>
          </cell>
          <cell r="O3912">
            <v>27177.97</v>
          </cell>
          <cell r="AC3912" t="str">
            <v>Наружные сети ливневой канализации</v>
          </cell>
        </row>
        <row r="3913">
          <cell r="A3913">
            <v>2009</v>
          </cell>
          <cell r="O3913">
            <v>19862.349999999999</v>
          </cell>
          <cell r="AC3913" t="str">
            <v>Наружные сети ливневой канализации</v>
          </cell>
        </row>
        <row r="3914">
          <cell r="A3914">
            <v>2009</v>
          </cell>
          <cell r="O3914">
            <v>44398.76</v>
          </cell>
          <cell r="AC3914" t="str">
            <v>Наружные сети ливневой канализации</v>
          </cell>
        </row>
        <row r="3915">
          <cell r="A3915">
            <v>2009</v>
          </cell>
          <cell r="O3915">
            <v>10063.370000000001</v>
          </cell>
          <cell r="AC3915" t="str">
            <v>Наружные сети ливневой канализации</v>
          </cell>
        </row>
        <row r="3916">
          <cell r="A3916">
            <v>2009</v>
          </cell>
          <cell r="O3916">
            <v>50459.69</v>
          </cell>
          <cell r="AC3916" t="str">
            <v>Наружные сети ливневой канализации</v>
          </cell>
        </row>
        <row r="3917">
          <cell r="A3917">
            <v>2009</v>
          </cell>
          <cell r="O3917">
            <v>15155.64</v>
          </cell>
          <cell r="AC3917" t="str">
            <v>Наружные сети ливневой канализации</v>
          </cell>
        </row>
        <row r="3918">
          <cell r="A3918">
            <v>2009</v>
          </cell>
          <cell r="O3918">
            <v>11514.5</v>
          </cell>
          <cell r="AC3918" t="str">
            <v>Наружные сети ливневой канализации</v>
          </cell>
        </row>
        <row r="3919">
          <cell r="A3919">
            <v>2009</v>
          </cell>
          <cell r="O3919">
            <v>29886.99</v>
          </cell>
          <cell r="AC3919" t="str">
            <v>Наружные сети ливневой канализации</v>
          </cell>
        </row>
        <row r="3920">
          <cell r="A3920">
            <v>2009</v>
          </cell>
          <cell r="O3920">
            <v>5833.85</v>
          </cell>
          <cell r="AC3920" t="str">
            <v>Наружные сети ливневой канализации</v>
          </cell>
        </row>
        <row r="3921">
          <cell r="A3921">
            <v>2009</v>
          </cell>
          <cell r="O3921">
            <v>28249.66</v>
          </cell>
          <cell r="AC3921" t="str">
            <v>Наружные сети ливневой канализации</v>
          </cell>
        </row>
        <row r="3922">
          <cell r="A3922">
            <v>2009</v>
          </cell>
          <cell r="O3922">
            <v>1836.56</v>
          </cell>
          <cell r="AC3922" t="str">
            <v>Наружные сети ливневой канализации</v>
          </cell>
        </row>
        <row r="3923">
          <cell r="A3923">
            <v>2009</v>
          </cell>
          <cell r="O3923">
            <v>1336.36</v>
          </cell>
          <cell r="AC3923" t="str">
            <v>Наружные сети ливневой канализации</v>
          </cell>
        </row>
        <row r="3924">
          <cell r="A3924">
            <v>2009</v>
          </cell>
          <cell r="O3924">
            <v>1846.24</v>
          </cell>
          <cell r="AC3924" t="str">
            <v>Наружные сети ливневой канализации</v>
          </cell>
        </row>
        <row r="3925">
          <cell r="A3925">
            <v>2009</v>
          </cell>
          <cell r="O3925">
            <v>6381.62</v>
          </cell>
          <cell r="AC3925" t="str">
            <v>Наружные сети ливневой канализации</v>
          </cell>
        </row>
        <row r="3926">
          <cell r="A3926">
            <v>2009</v>
          </cell>
          <cell r="O3926">
            <v>20565.060000000001</v>
          </cell>
          <cell r="AC3926" t="str">
            <v>Наружные сети ливневой канализации</v>
          </cell>
        </row>
        <row r="3927">
          <cell r="A3927">
            <v>2009</v>
          </cell>
          <cell r="O3927">
            <v>6980.08</v>
          </cell>
          <cell r="AC3927" t="str">
            <v>Наружные сети ливневой канализации</v>
          </cell>
        </row>
        <row r="3928">
          <cell r="A3928">
            <v>2009</v>
          </cell>
          <cell r="O3928">
            <v>1231.78</v>
          </cell>
          <cell r="AC3928" t="str">
            <v>Наружные сети ливневой канализации</v>
          </cell>
        </row>
        <row r="3929">
          <cell r="A3929">
            <v>2009</v>
          </cell>
          <cell r="O3929">
            <v>256.39</v>
          </cell>
          <cell r="AC3929" t="str">
            <v>Наружные сети ливневой канализации</v>
          </cell>
        </row>
        <row r="3930">
          <cell r="A3930">
            <v>2009</v>
          </cell>
          <cell r="O3930">
            <v>7324.99</v>
          </cell>
          <cell r="AC3930" t="str">
            <v>Наружные сети ливневой канализации</v>
          </cell>
        </row>
        <row r="3931">
          <cell r="A3931">
            <v>2009</v>
          </cell>
          <cell r="O3931">
            <v>1231.78</v>
          </cell>
          <cell r="AC3931" t="str">
            <v>Наружные сети ливневой канализации</v>
          </cell>
        </row>
        <row r="3932">
          <cell r="A3932">
            <v>2009</v>
          </cell>
          <cell r="O3932">
            <v>7324.99</v>
          </cell>
          <cell r="AC3932" t="str">
            <v>Наружные сети ливневой канализации</v>
          </cell>
        </row>
        <row r="3933">
          <cell r="A3933">
            <v>2009</v>
          </cell>
          <cell r="O3933">
            <v>1231.78</v>
          </cell>
          <cell r="AC3933" t="str">
            <v>Наружные сети ливневой канализации</v>
          </cell>
        </row>
        <row r="3934">
          <cell r="A3934">
            <v>2009</v>
          </cell>
          <cell r="O3934">
            <v>256.39</v>
          </cell>
          <cell r="AC3934" t="str">
            <v>Наружные сети ливневой канализации</v>
          </cell>
        </row>
        <row r="3935">
          <cell r="A3935">
            <v>2009</v>
          </cell>
          <cell r="O3935">
            <v>7324.99</v>
          </cell>
          <cell r="AC3935" t="str">
            <v>Наружные сети ливневой канализации</v>
          </cell>
        </row>
        <row r="3936">
          <cell r="A3936">
            <v>2009</v>
          </cell>
          <cell r="O3936">
            <v>27131.93</v>
          </cell>
          <cell r="AC3936" t="str">
            <v>Наружные сети ливневой канализации</v>
          </cell>
        </row>
        <row r="3937">
          <cell r="A3937">
            <v>2009</v>
          </cell>
          <cell r="O3937">
            <v>4786.8</v>
          </cell>
          <cell r="AC3937" t="str">
            <v>Наружные сети ливневой канализации</v>
          </cell>
        </row>
        <row r="3938">
          <cell r="A3938">
            <v>2009</v>
          </cell>
          <cell r="O3938">
            <v>915.62</v>
          </cell>
          <cell r="AC3938" t="str">
            <v>Наружные сети ливневой канализации</v>
          </cell>
        </row>
        <row r="3939">
          <cell r="A3939">
            <v>2009</v>
          </cell>
          <cell r="O3939">
            <v>256.39</v>
          </cell>
          <cell r="AC3939" t="str">
            <v>Наружные сети ливневой канализации</v>
          </cell>
        </row>
        <row r="3940">
          <cell r="A3940">
            <v>2009</v>
          </cell>
          <cell r="O3940">
            <v>7324.99</v>
          </cell>
          <cell r="AC3940" t="str">
            <v>Наружные сети ливневой канализации</v>
          </cell>
        </row>
        <row r="3941">
          <cell r="A3941">
            <v>2009</v>
          </cell>
          <cell r="O3941">
            <v>821.18</v>
          </cell>
          <cell r="AC3941" t="str">
            <v>Наружные сети ливневой канализации</v>
          </cell>
        </row>
        <row r="3942">
          <cell r="A3942">
            <v>2009</v>
          </cell>
          <cell r="O3942">
            <v>256.39</v>
          </cell>
          <cell r="AC3942" t="str">
            <v>Наружные сети ливневой канализации</v>
          </cell>
        </row>
        <row r="3943">
          <cell r="A3943">
            <v>2009</v>
          </cell>
          <cell r="O3943">
            <v>7324.99</v>
          </cell>
          <cell r="AC3943" t="str">
            <v>Наружные сети ливневой канализации</v>
          </cell>
        </row>
        <row r="3944">
          <cell r="A3944">
            <v>2009</v>
          </cell>
          <cell r="O3944">
            <v>1685.59</v>
          </cell>
          <cell r="AC3944" t="str">
            <v>Наружные сети ливневой канализации</v>
          </cell>
        </row>
        <row r="3945">
          <cell r="A3945">
            <v>2009</v>
          </cell>
          <cell r="O3945">
            <v>256.39</v>
          </cell>
          <cell r="AC3945" t="str">
            <v>Наружные сети ливневой канализации</v>
          </cell>
        </row>
        <row r="3946">
          <cell r="A3946">
            <v>2009</v>
          </cell>
          <cell r="O3946">
            <v>7324.99</v>
          </cell>
          <cell r="AC3946" t="str">
            <v>Наружные сети ливневой канализации</v>
          </cell>
        </row>
        <row r="3947">
          <cell r="A3947">
            <v>2009</v>
          </cell>
          <cell r="O3947">
            <v>1685.59</v>
          </cell>
          <cell r="AC3947" t="str">
            <v>Наружные сети ливневой канализации</v>
          </cell>
        </row>
        <row r="3948">
          <cell r="A3948">
            <v>2009</v>
          </cell>
          <cell r="O3948">
            <v>256.39</v>
          </cell>
          <cell r="AC3948" t="str">
            <v>Наружные сети ливневой канализации</v>
          </cell>
        </row>
        <row r="3949">
          <cell r="A3949">
            <v>2009</v>
          </cell>
          <cell r="O3949">
            <v>7324.99</v>
          </cell>
          <cell r="AC3949" t="str">
            <v>Наружные сети ливневой канализации</v>
          </cell>
        </row>
        <row r="3950">
          <cell r="A3950">
            <v>2009</v>
          </cell>
          <cell r="O3950">
            <v>56461.8</v>
          </cell>
          <cell r="AC3950" t="str">
            <v>Наружные сети ливневой канализации</v>
          </cell>
        </row>
        <row r="3951">
          <cell r="A3951">
            <v>2009</v>
          </cell>
          <cell r="O3951">
            <v>9936.36</v>
          </cell>
          <cell r="AC3951" t="str">
            <v>Наружные сети ливневой канализации</v>
          </cell>
        </row>
        <row r="3952">
          <cell r="A3952">
            <v>2009</v>
          </cell>
          <cell r="O3952">
            <v>2016.38</v>
          </cell>
          <cell r="AC3952" t="str">
            <v>Наружные сети ливневой канализации</v>
          </cell>
        </row>
        <row r="3953">
          <cell r="A3953">
            <v>2009</v>
          </cell>
          <cell r="O3953">
            <v>256.39</v>
          </cell>
          <cell r="AC3953" t="str">
            <v>Наружные сети ливневой канализации</v>
          </cell>
        </row>
        <row r="3954">
          <cell r="A3954">
            <v>2009</v>
          </cell>
          <cell r="O3954">
            <v>7324.99</v>
          </cell>
          <cell r="AC3954" t="str">
            <v>Наружные сети ливневой канализации</v>
          </cell>
        </row>
        <row r="3955">
          <cell r="A3955">
            <v>2009</v>
          </cell>
          <cell r="O3955">
            <v>1806.61</v>
          </cell>
          <cell r="AC3955" t="str">
            <v>Наружные сети ливневой канализации</v>
          </cell>
        </row>
        <row r="3956">
          <cell r="A3956">
            <v>2009</v>
          </cell>
          <cell r="O3956">
            <v>7324.99</v>
          </cell>
          <cell r="AC3956" t="str">
            <v>Наружные сети ливневой канализации</v>
          </cell>
        </row>
        <row r="3957">
          <cell r="A3957">
            <v>2009</v>
          </cell>
          <cell r="O3957">
            <v>1806.61</v>
          </cell>
          <cell r="AC3957" t="str">
            <v>Наружные сети ливневой канализации</v>
          </cell>
        </row>
        <row r="3958">
          <cell r="A3958">
            <v>2009</v>
          </cell>
          <cell r="O3958">
            <v>6569.49</v>
          </cell>
          <cell r="AC3958" t="str">
            <v>Наружные сети ливневой канализации</v>
          </cell>
        </row>
        <row r="3959">
          <cell r="A3959">
            <v>2009</v>
          </cell>
          <cell r="O3959">
            <v>1806.61</v>
          </cell>
          <cell r="AC3959" t="str">
            <v>Наружные сети ливневой канализации</v>
          </cell>
        </row>
        <row r="3960">
          <cell r="A3960">
            <v>2009</v>
          </cell>
          <cell r="O3960">
            <v>6569.49</v>
          </cell>
          <cell r="AC3960" t="str">
            <v>Наружные сети ливневой канализации</v>
          </cell>
        </row>
        <row r="3961">
          <cell r="A3961">
            <v>2009</v>
          </cell>
          <cell r="O3961">
            <v>2671.02</v>
          </cell>
          <cell r="AC3961" t="str">
            <v>Наружные сети ливневой канализации</v>
          </cell>
        </row>
        <row r="3962">
          <cell r="A3962">
            <v>2009</v>
          </cell>
          <cell r="O3962">
            <v>512.77</v>
          </cell>
          <cell r="AC3962" t="str">
            <v>Наружные сети ливневой канализации</v>
          </cell>
        </row>
        <row r="3963">
          <cell r="A3963">
            <v>2009</v>
          </cell>
          <cell r="O3963">
            <v>6569.49</v>
          </cell>
          <cell r="AC3963" t="str">
            <v>Наружные сети ливневой канализации</v>
          </cell>
        </row>
        <row r="3964">
          <cell r="A3964">
            <v>2009</v>
          </cell>
          <cell r="O3964">
            <v>2671.02</v>
          </cell>
          <cell r="AC3964" t="str">
            <v>Наружные сети ливневой канализации</v>
          </cell>
        </row>
        <row r="3965">
          <cell r="A3965">
            <v>2009</v>
          </cell>
          <cell r="O3965">
            <v>256.39</v>
          </cell>
          <cell r="AC3965" t="str">
            <v>Наружные сети ливневой канализации</v>
          </cell>
        </row>
        <row r="3966">
          <cell r="A3966">
            <v>2009</v>
          </cell>
          <cell r="O3966">
            <v>6569.49</v>
          </cell>
          <cell r="AC3966" t="str">
            <v>Наружные сети ливневой канализации</v>
          </cell>
        </row>
        <row r="3967">
          <cell r="A3967">
            <v>2009</v>
          </cell>
          <cell r="O3967">
            <v>2671.02</v>
          </cell>
          <cell r="AC3967" t="str">
            <v>Наружные сети ливневой канализации</v>
          </cell>
        </row>
        <row r="3968">
          <cell r="A3968">
            <v>2009</v>
          </cell>
          <cell r="O3968">
            <v>256.39</v>
          </cell>
          <cell r="AC3968" t="str">
            <v>Наружные сети ливневой канализации</v>
          </cell>
        </row>
        <row r="3969">
          <cell r="A3969">
            <v>2009</v>
          </cell>
          <cell r="O3969">
            <v>6569.49</v>
          </cell>
          <cell r="AC3969" t="str">
            <v>Наружные сети ливневой канализации</v>
          </cell>
        </row>
        <row r="3970">
          <cell r="A3970">
            <v>2009</v>
          </cell>
          <cell r="O3970">
            <v>2671.02</v>
          </cell>
          <cell r="AC3970" t="str">
            <v>Наружные сети ливневой канализации</v>
          </cell>
        </row>
        <row r="3971">
          <cell r="A3971">
            <v>2009</v>
          </cell>
          <cell r="O3971">
            <v>256.39</v>
          </cell>
          <cell r="AC3971" t="str">
            <v>Наружные сети ливневой канализации</v>
          </cell>
        </row>
        <row r="3972">
          <cell r="A3972">
            <v>2009</v>
          </cell>
          <cell r="O3972">
            <v>6569.49</v>
          </cell>
          <cell r="AC3972" t="str">
            <v>Наружные сети ливневой канализации</v>
          </cell>
        </row>
        <row r="3973">
          <cell r="A3973">
            <v>2009</v>
          </cell>
          <cell r="O3973">
            <v>11435.05</v>
          </cell>
          <cell r="AC3973" t="str">
            <v>Наружные сети ливневой канализации</v>
          </cell>
        </row>
        <row r="3974">
          <cell r="A3974">
            <v>2009</v>
          </cell>
          <cell r="O3974">
            <v>4786.8</v>
          </cell>
          <cell r="AC3974" t="str">
            <v>Наружные сети ливневой канализации</v>
          </cell>
        </row>
        <row r="3975">
          <cell r="A3975">
            <v>2009</v>
          </cell>
          <cell r="O3975">
            <v>915.62</v>
          </cell>
          <cell r="AC3975" t="str">
            <v>Наружные сети ливневой канализации</v>
          </cell>
        </row>
        <row r="3976">
          <cell r="A3976">
            <v>2009</v>
          </cell>
          <cell r="O3976">
            <v>256.39</v>
          </cell>
          <cell r="AC3976" t="str">
            <v>Наружные сети ливневой канализации</v>
          </cell>
        </row>
        <row r="3977">
          <cell r="A3977">
            <v>2009</v>
          </cell>
          <cell r="O3977">
            <v>6569.49</v>
          </cell>
          <cell r="AC3977" t="str">
            <v>Наружные сети ливневой канализации</v>
          </cell>
        </row>
        <row r="3978">
          <cell r="A3978">
            <v>2009</v>
          </cell>
          <cell r="O3978">
            <v>11362.54</v>
          </cell>
          <cell r="AC3978" t="str">
            <v>Наружные сети ливневой канализации</v>
          </cell>
        </row>
        <row r="3979">
          <cell r="A3979">
            <v>2009</v>
          </cell>
          <cell r="O3979">
            <v>7292.13</v>
          </cell>
          <cell r="AC3979" t="str">
            <v>Наружные сети ливневой канализации</v>
          </cell>
        </row>
        <row r="3980">
          <cell r="A3980">
            <v>2009</v>
          </cell>
          <cell r="O3980">
            <v>1373.54</v>
          </cell>
          <cell r="AC3980" t="str">
            <v>Наружные сети ливневой канализации</v>
          </cell>
        </row>
        <row r="3981">
          <cell r="A3981">
            <v>2009</v>
          </cell>
          <cell r="O3981">
            <v>256.39</v>
          </cell>
          <cell r="AC3981" t="str">
            <v>Наружные сети ливневой канализации</v>
          </cell>
        </row>
        <row r="3982">
          <cell r="A3982">
            <v>2009</v>
          </cell>
          <cell r="O3982">
            <v>6569.49</v>
          </cell>
          <cell r="AC3982" t="str">
            <v>Наружные сети ливневой канализации</v>
          </cell>
        </row>
        <row r="3983">
          <cell r="A3983">
            <v>2009</v>
          </cell>
          <cell r="O3983">
            <v>11436.05</v>
          </cell>
          <cell r="AC3983" t="str">
            <v>Наружные сети ливневой канализации</v>
          </cell>
        </row>
        <row r="3984">
          <cell r="A3984">
            <v>2009</v>
          </cell>
          <cell r="O3984">
            <v>4786.8</v>
          </cell>
          <cell r="AC3984" t="str">
            <v>Наружные сети ливневой канализации</v>
          </cell>
        </row>
        <row r="3985">
          <cell r="A3985">
            <v>2009</v>
          </cell>
          <cell r="O3985">
            <v>915.62</v>
          </cell>
          <cell r="AC3985" t="str">
            <v>Наружные сети ливневой канализации</v>
          </cell>
        </row>
        <row r="3986">
          <cell r="A3986">
            <v>2009</v>
          </cell>
          <cell r="O3986">
            <v>256.39</v>
          </cell>
          <cell r="AC3986" t="str">
            <v>Наружные сети ливневой канализации</v>
          </cell>
        </row>
        <row r="3987">
          <cell r="A3987">
            <v>2009</v>
          </cell>
          <cell r="O3987">
            <v>6569.49</v>
          </cell>
          <cell r="AC3987" t="str">
            <v>Наружные сети ливневой канализации</v>
          </cell>
        </row>
        <row r="3988">
          <cell r="A3988">
            <v>2009</v>
          </cell>
          <cell r="O3988">
            <v>2085.9499999999998</v>
          </cell>
          <cell r="AC3988" t="str">
            <v>Наружные сети ливневой канализации</v>
          </cell>
        </row>
        <row r="3989">
          <cell r="A3989">
            <v>2009</v>
          </cell>
          <cell r="O3989">
            <v>1818.69</v>
          </cell>
          <cell r="AC3989" t="str">
            <v>Наружные сети ливневой канализации</v>
          </cell>
        </row>
        <row r="3990">
          <cell r="A3990">
            <v>2009</v>
          </cell>
          <cell r="O3990">
            <v>2565.5300000000002</v>
          </cell>
          <cell r="AC3990" t="str">
            <v>Наружные сети ливневой канализации</v>
          </cell>
        </row>
        <row r="3991">
          <cell r="A3991">
            <v>2009</v>
          </cell>
          <cell r="O3991">
            <v>1818.69</v>
          </cell>
          <cell r="AC3991" t="str">
            <v>Наружные сети ливневой канализации</v>
          </cell>
        </row>
        <row r="3992">
          <cell r="A3992">
            <v>2009</v>
          </cell>
          <cell r="O3992">
            <v>2085.9499999999998</v>
          </cell>
          <cell r="AC3992" t="str">
            <v>Наружные сети ливневой канализации</v>
          </cell>
        </row>
        <row r="3993">
          <cell r="A3993">
            <v>2009</v>
          </cell>
          <cell r="O3993">
            <v>1818.69</v>
          </cell>
          <cell r="AC3993" t="str">
            <v>Наружные сети ливневой канализации</v>
          </cell>
        </row>
        <row r="3994">
          <cell r="A3994">
            <v>2009</v>
          </cell>
          <cell r="O3994">
            <v>13557.51</v>
          </cell>
          <cell r="AC3994" t="str">
            <v>Наружные сети ливневой канализации</v>
          </cell>
        </row>
        <row r="3995">
          <cell r="A3995">
            <v>2009</v>
          </cell>
          <cell r="O3995">
            <v>15574.97</v>
          </cell>
          <cell r="AC3995" t="str">
            <v>Наружные сети ливневой канализации</v>
          </cell>
        </row>
        <row r="3996">
          <cell r="A3996">
            <v>2009</v>
          </cell>
          <cell r="O3996">
            <v>27175.919999999998</v>
          </cell>
          <cell r="AC3996" t="str">
            <v>Наружные сети ливневой канализации</v>
          </cell>
        </row>
        <row r="3997">
          <cell r="A3997">
            <v>2009</v>
          </cell>
          <cell r="O3997">
            <v>17334.95</v>
          </cell>
          <cell r="AC3997" t="str">
            <v>Наружные сети ливневой канализации</v>
          </cell>
        </row>
        <row r="3998">
          <cell r="A3998">
            <v>2009</v>
          </cell>
          <cell r="O3998">
            <v>11300.24</v>
          </cell>
          <cell r="AC3998" t="str">
            <v>Наружные сети ливневой канализации</v>
          </cell>
        </row>
        <row r="3999">
          <cell r="A3999">
            <v>2009</v>
          </cell>
          <cell r="O3999">
            <v>486.32</v>
          </cell>
          <cell r="AC3999" t="str">
            <v>Наружные сети ливневой канализации</v>
          </cell>
        </row>
        <row r="4000">
          <cell r="A4000">
            <v>2009</v>
          </cell>
          <cell r="O4000">
            <v>3646.97</v>
          </cell>
          <cell r="AC4000" t="str">
            <v>Наружные сети ливневой канализации</v>
          </cell>
        </row>
        <row r="4001">
          <cell r="A4001">
            <v>2009</v>
          </cell>
          <cell r="O4001">
            <v>1356.21</v>
          </cell>
          <cell r="AC4001" t="str">
            <v>Наружные сети ливневой канализации</v>
          </cell>
        </row>
        <row r="4002">
          <cell r="A4002">
            <v>2009</v>
          </cell>
          <cell r="O4002">
            <v>1162.57</v>
          </cell>
          <cell r="AC4002" t="str">
            <v>Наружные сети ливневой канализации</v>
          </cell>
        </row>
        <row r="4003">
          <cell r="A4003">
            <v>2009</v>
          </cell>
          <cell r="O4003">
            <v>2815.08</v>
          </cell>
          <cell r="AC4003" t="str">
            <v>Наружные сети ливневой канализации</v>
          </cell>
        </row>
        <row r="4004">
          <cell r="A4004">
            <v>2009</v>
          </cell>
          <cell r="O4004">
            <v>3419.25</v>
          </cell>
          <cell r="AC4004" t="str">
            <v>Наружные сети ливневой канализации</v>
          </cell>
        </row>
        <row r="4005">
          <cell r="A4005">
            <v>2009</v>
          </cell>
          <cell r="O4005">
            <v>649.37</v>
          </cell>
          <cell r="AC4005" t="str">
            <v>Наружные сети ливневой канализации</v>
          </cell>
        </row>
        <row r="4006">
          <cell r="A4006">
            <v>2009</v>
          </cell>
          <cell r="O4006">
            <v>694.98</v>
          </cell>
          <cell r="AC4006" t="str">
            <v>Наружные сети ливневой канализации</v>
          </cell>
        </row>
        <row r="4007">
          <cell r="A4007">
            <v>2009</v>
          </cell>
          <cell r="O4007">
            <v>1003.14</v>
          </cell>
          <cell r="AC4007" t="str">
            <v>Наружные сети ливневой канализации</v>
          </cell>
        </row>
        <row r="4008">
          <cell r="A4008">
            <v>2009</v>
          </cell>
          <cell r="O4008">
            <v>877.76</v>
          </cell>
          <cell r="AC4008" t="str">
            <v>Наружные сети ливневой канализации</v>
          </cell>
        </row>
        <row r="4009">
          <cell r="A4009">
            <v>2009</v>
          </cell>
          <cell r="O4009">
            <v>751.98</v>
          </cell>
          <cell r="AC4009" t="str">
            <v>Наружные сети ливневой канализации</v>
          </cell>
        </row>
        <row r="4010">
          <cell r="A4010">
            <v>2009</v>
          </cell>
          <cell r="O4010">
            <v>1345</v>
          </cell>
          <cell r="AC4010" t="str">
            <v>Наружные сети ливневой канализации</v>
          </cell>
        </row>
        <row r="4011">
          <cell r="A4011">
            <v>2009</v>
          </cell>
          <cell r="O4011">
            <v>1151.28</v>
          </cell>
          <cell r="AC4011" t="str">
            <v>Наружные сети ливневой канализации</v>
          </cell>
        </row>
        <row r="4012">
          <cell r="A4012">
            <v>2009</v>
          </cell>
          <cell r="O4012">
            <v>991.61</v>
          </cell>
          <cell r="AC4012" t="str">
            <v>Наружные сети ливневой канализации</v>
          </cell>
        </row>
        <row r="4013">
          <cell r="A4013">
            <v>2009</v>
          </cell>
          <cell r="O4013">
            <v>592.69000000000005</v>
          </cell>
          <cell r="AC4013" t="str">
            <v>Наружные сети ливневой канализации</v>
          </cell>
        </row>
        <row r="4014">
          <cell r="A4014">
            <v>2009</v>
          </cell>
          <cell r="O4014">
            <v>1014.43</v>
          </cell>
          <cell r="AC4014" t="str">
            <v>Наружные сети ливневой канализации</v>
          </cell>
        </row>
        <row r="4015">
          <cell r="A4015">
            <v>2009</v>
          </cell>
          <cell r="O4015">
            <v>957.64</v>
          </cell>
          <cell r="AC4015" t="str">
            <v>Наружные сети ливневой канализации</v>
          </cell>
        </row>
        <row r="4016">
          <cell r="A4016">
            <v>2009</v>
          </cell>
          <cell r="O4016">
            <v>1664.12</v>
          </cell>
          <cell r="AC4016" t="str">
            <v>Наружные сети ливневой канализации</v>
          </cell>
        </row>
        <row r="4017">
          <cell r="A4017">
            <v>2009</v>
          </cell>
          <cell r="O4017">
            <v>1128.57</v>
          </cell>
          <cell r="AC4017" t="str">
            <v>Наружные сети ливневой канализации</v>
          </cell>
        </row>
        <row r="4018">
          <cell r="A4018">
            <v>2009</v>
          </cell>
          <cell r="O4018">
            <v>5538.57</v>
          </cell>
          <cell r="AC4018" t="str">
            <v>Наружные сети ливневой канализации</v>
          </cell>
        </row>
        <row r="4019">
          <cell r="A4019">
            <v>2009</v>
          </cell>
          <cell r="O4019">
            <v>2126.96</v>
          </cell>
          <cell r="AC4019" t="str">
            <v>Наружные сети ливневой канализации</v>
          </cell>
        </row>
        <row r="4020">
          <cell r="A4020">
            <v>2009</v>
          </cell>
          <cell r="O4020">
            <v>4254.25</v>
          </cell>
          <cell r="AC4020" t="str">
            <v>Наружные сети ливневой канализации</v>
          </cell>
        </row>
        <row r="4021">
          <cell r="A4021">
            <v>2009</v>
          </cell>
          <cell r="O4021">
            <v>1846.24</v>
          </cell>
          <cell r="AC4021" t="str">
            <v>Наружные сети ливневой канализации</v>
          </cell>
        </row>
        <row r="4022">
          <cell r="A4022">
            <v>2009</v>
          </cell>
          <cell r="O4022">
            <v>602.22</v>
          </cell>
          <cell r="AC4022" t="str">
            <v>Наружные сети ливневой канализации</v>
          </cell>
        </row>
        <row r="4023">
          <cell r="A4023">
            <v>2009</v>
          </cell>
          <cell r="O4023">
            <v>642.13</v>
          </cell>
          <cell r="AC4023" t="str">
            <v>Наружные сети ливневой канализации</v>
          </cell>
        </row>
        <row r="4024">
          <cell r="A4024">
            <v>2009</v>
          </cell>
          <cell r="O4024">
            <v>1806.21</v>
          </cell>
          <cell r="AC4024" t="str">
            <v>Наружные сети ливневой канализации</v>
          </cell>
        </row>
        <row r="4025">
          <cell r="A4025">
            <v>2009</v>
          </cell>
          <cell r="O4025">
            <v>802.73</v>
          </cell>
          <cell r="AC4025" t="str">
            <v>Наружные сети ливневой канализации</v>
          </cell>
        </row>
        <row r="4026">
          <cell r="A4026">
            <v>2009</v>
          </cell>
          <cell r="O4026">
            <v>682.13</v>
          </cell>
          <cell r="AC4026" t="str">
            <v>Наружные сети ливневой канализации</v>
          </cell>
        </row>
        <row r="4027">
          <cell r="A4027">
            <v>2009</v>
          </cell>
          <cell r="O4027">
            <v>2408.13</v>
          </cell>
          <cell r="AC4027" t="str">
            <v>Наружные сети ливневой канализации</v>
          </cell>
        </row>
        <row r="4028">
          <cell r="A4028">
            <v>2009</v>
          </cell>
          <cell r="O4028">
            <v>2086.9899999999998</v>
          </cell>
          <cell r="AC4028" t="str">
            <v>Наружные сети ливневой канализации</v>
          </cell>
        </row>
        <row r="4029">
          <cell r="A4029">
            <v>2009</v>
          </cell>
          <cell r="O4029">
            <v>1806.21</v>
          </cell>
          <cell r="AC4029" t="str">
            <v>Наружные сети ливневой канализации</v>
          </cell>
        </row>
        <row r="4030">
          <cell r="A4030">
            <v>2009</v>
          </cell>
          <cell r="O4030">
            <v>521.57000000000005</v>
          </cell>
          <cell r="AC4030" t="str">
            <v>Наружные сети ливневой канализации</v>
          </cell>
        </row>
        <row r="4031">
          <cell r="A4031">
            <v>2009</v>
          </cell>
          <cell r="O4031">
            <v>1846.24</v>
          </cell>
          <cell r="AC4031" t="str">
            <v>Наружные сети ливневой канализации</v>
          </cell>
        </row>
        <row r="4032">
          <cell r="A4032">
            <v>2009</v>
          </cell>
          <cell r="O4032">
            <v>1725.59</v>
          </cell>
          <cell r="AC4032" t="str">
            <v>Наружные сети ливневой канализации</v>
          </cell>
        </row>
        <row r="4033">
          <cell r="A4033">
            <v>2009</v>
          </cell>
          <cell r="O4033">
            <v>2969.59</v>
          </cell>
          <cell r="AC4033" t="str">
            <v>Наружные сети ливневой канализации</v>
          </cell>
        </row>
        <row r="4034">
          <cell r="A4034">
            <v>2009</v>
          </cell>
          <cell r="O4034">
            <v>1003.16</v>
          </cell>
          <cell r="AC4034" t="str">
            <v>Наружные сети ливневой канализации</v>
          </cell>
        </row>
        <row r="4035">
          <cell r="A4035">
            <v>2009</v>
          </cell>
          <cell r="O4035">
            <v>22984.13</v>
          </cell>
          <cell r="AC4035" t="str">
            <v>Наружные сети ливневой канализации</v>
          </cell>
        </row>
        <row r="4036">
          <cell r="A4036">
            <v>2009</v>
          </cell>
          <cell r="O4036">
            <v>1096.8</v>
          </cell>
          <cell r="AC4036" t="str">
            <v>Наружные сети ливневой канализации</v>
          </cell>
        </row>
        <row r="4037">
          <cell r="A4037">
            <v>2009</v>
          </cell>
          <cell r="O4037">
            <v>3299.16</v>
          </cell>
          <cell r="AC4037" t="str">
            <v>Наружные сети ливневой канализации</v>
          </cell>
        </row>
        <row r="4038">
          <cell r="A4038">
            <v>2009</v>
          </cell>
          <cell r="O4038">
            <v>1441.14</v>
          </cell>
          <cell r="AC4038" t="str">
            <v>Наружные сети ливневой канализации</v>
          </cell>
        </row>
        <row r="4039">
          <cell r="A4039">
            <v>2009</v>
          </cell>
          <cell r="O4039">
            <v>1540.75</v>
          </cell>
          <cell r="AC4039" t="str">
            <v>Наружные сети ливневой канализации</v>
          </cell>
        </row>
        <row r="4040">
          <cell r="A4040">
            <v>2009</v>
          </cell>
          <cell r="O4040">
            <v>1548.39</v>
          </cell>
          <cell r="AC4040" t="str">
            <v>Наружные сети ливневой канализации</v>
          </cell>
        </row>
        <row r="4041">
          <cell r="A4041">
            <v>2009</v>
          </cell>
          <cell r="O4041">
            <v>67.900000000000006</v>
          </cell>
          <cell r="AC4041" t="str">
            <v>Наружные сети ливневой канализации</v>
          </cell>
        </row>
        <row r="4042">
          <cell r="A4042">
            <v>2009</v>
          </cell>
          <cell r="O4042">
            <v>382.62</v>
          </cell>
          <cell r="AC4042" t="str">
            <v>Наружные сети ливневой канализации</v>
          </cell>
        </row>
        <row r="4043">
          <cell r="A4043">
            <v>2009</v>
          </cell>
          <cell r="O4043">
            <v>1938.24</v>
          </cell>
          <cell r="AC4043" t="str">
            <v>Наружные сети ливневой канализации</v>
          </cell>
        </row>
        <row r="4044">
          <cell r="A4044">
            <v>2009</v>
          </cell>
          <cell r="O4044">
            <v>1640.27</v>
          </cell>
          <cell r="AC4044" t="str">
            <v>Наружные сети ливневой канализации</v>
          </cell>
        </row>
        <row r="4045">
          <cell r="A4045">
            <v>2009</v>
          </cell>
          <cell r="O4045">
            <v>1955.97</v>
          </cell>
          <cell r="AC4045" t="str">
            <v>Наружные сети ливневой канализации</v>
          </cell>
        </row>
        <row r="4046">
          <cell r="A4046">
            <v>2009</v>
          </cell>
          <cell r="O4046">
            <v>88.77</v>
          </cell>
          <cell r="AC4046" t="str">
            <v>Наружные сети ливневой канализации</v>
          </cell>
        </row>
        <row r="4047">
          <cell r="A4047">
            <v>2009</v>
          </cell>
          <cell r="O4047">
            <v>490.3</v>
          </cell>
          <cell r="AC4047" t="str">
            <v>Наружные сети ливневой канализации</v>
          </cell>
        </row>
        <row r="4048">
          <cell r="A4048">
            <v>2009</v>
          </cell>
          <cell r="O4048">
            <v>1630.07</v>
          </cell>
          <cell r="AC4048" t="str">
            <v>Наружные сети ливневой канализации</v>
          </cell>
        </row>
        <row r="4049">
          <cell r="A4049">
            <v>2009</v>
          </cell>
          <cell r="O4049">
            <v>73.11</v>
          </cell>
          <cell r="AC4049" t="str">
            <v>Наружные сети ливневой канализации</v>
          </cell>
        </row>
        <row r="4050">
          <cell r="A4050">
            <v>2009</v>
          </cell>
          <cell r="O4050">
            <v>405.5</v>
          </cell>
          <cell r="AC4050" t="str">
            <v>Наружные сети ливневой канализации</v>
          </cell>
        </row>
        <row r="4051">
          <cell r="A4051">
            <v>2009</v>
          </cell>
          <cell r="O4051">
            <v>1385.82</v>
          </cell>
          <cell r="AC4051" t="str">
            <v>Наружные сети ливневой канализации</v>
          </cell>
        </row>
        <row r="4052">
          <cell r="A4052">
            <v>2009</v>
          </cell>
          <cell r="O4052">
            <v>62.69</v>
          </cell>
          <cell r="AC4052" t="str">
            <v>Наружные сети ливневой канализации</v>
          </cell>
        </row>
        <row r="4053">
          <cell r="A4053">
            <v>2009</v>
          </cell>
          <cell r="O4053">
            <v>352.81</v>
          </cell>
          <cell r="AC4053" t="str">
            <v>Наружные сети ливневой канализации</v>
          </cell>
        </row>
        <row r="4054">
          <cell r="A4054">
            <v>2009</v>
          </cell>
          <cell r="O4054">
            <v>1292.1300000000001</v>
          </cell>
          <cell r="AC4054" t="str">
            <v>Наружные сети ливневой канализации</v>
          </cell>
        </row>
        <row r="4055">
          <cell r="A4055">
            <v>2009</v>
          </cell>
          <cell r="O4055">
            <v>1426.61</v>
          </cell>
          <cell r="AC4055" t="str">
            <v>Наружные сети ливневой канализации</v>
          </cell>
        </row>
        <row r="4056">
          <cell r="A4056">
            <v>2009</v>
          </cell>
          <cell r="O4056">
            <v>62.69</v>
          </cell>
          <cell r="AC4056" t="str">
            <v>Наружные сети ливневой канализации</v>
          </cell>
        </row>
        <row r="4057">
          <cell r="A4057">
            <v>2009</v>
          </cell>
          <cell r="O4057">
            <v>357.42</v>
          </cell>
          <cell r="AC4057" t="str">
            <v>Наружные сети ливневой канализации</v>
          </cell>
        </row>
        <row r="4058">
          <cell r="A4058">
            <v>2009</v>
          </cell>
          <cell r="O4058">
            <v>1467.15</v>
          </cell>
          <cell r="AC4058" t="str">
            <v>Наружные сети ливневой канализации</v>
          </cell>
        </row>
        <row r="4059">
          <cell r="A4059">
            <v>2009</v>
          </cell>
          <cell r="O4059">
            <v>65.3</v>
          </cell>
          <cell r="AC4059" t="str">
            <v>Наружные сети ливневой канализации</v>
          </cell>
        </row>
        <row r="4060">
          <cell r="A4060">
            <v>2009</v>
          </cell>
          <cell r="O4060">
            <v>366.57</v>
          </cell>
          <cell r="AC4060" t="str">
            <v>Наружные сети ливневой канализации</v>
          </cell>
        </row>
        <row r="4061">
          <cell r="A4061">
            <v>2009</v>
          </cell>
          <cell r="O4061">
            <v>2526.61</v>
          </cell>
          <cell r="AC4061" t="str">
            <v>Наружные сети ливневой канализации</v>
          </cell>
        </row>
        <row r="4062">
          <cell r="A4062">
            <v>2009</v>
          </cell>
          <cell r="O4062">
            <v>112.29</v>
          </cell>
          <cell r="AC4062" t="str">
            <v>Наружные сети ливневой канализации</v>
          </cell>
        </row>
        <row r="4063">
          <cell r="A4063">
            <v>2009</v>
          </cell>
          <cell r="O4063">
            <v>634.62</v>
          </cell>
          <cell r="AC4063" t="str">
            <v>Наружные сети ливневой канализации</v>
          </cell>
        </row>
        <row r="4064">
          <cell r="A4064">
            <v>2009</v>
          </cell>
          <cell r="O4064">
            <v>2534.89</v>
          </cell>
          <cell r="AC4064" t="str">
            <v>Наружные сети ливневой канализации</v>
          </cell>
        </row>
        <row r="4065">
          <cell r="A4065">
            <v>2009</v>
          </cell>
          <cell r="O4065">
            <v>336464.04</v>
          </cell>
          <cell r="AC4065" t="str">
            <v>Наружные сети ливневой канализации</v>
          </cell>
        </row>
        <row r="4066">
          <cell r="A4066">
            <v>2009</v>
          </cell>
          <cell r="O4066">
            <v>14091.47</v>
          </cell>
          <cell r="AC4066" t="str">
            <v>Наружные сети ливневой канализации</v>
          </cell>
        </row>
        <row r="4067">
          <cell r="A4067">
            <v>2009</v>
          </cell>
          <cell r="O4067">
            <v>6583.58</v>
          </cell>
          <cell r="AC4067" t="str">
            <v>Наружные сети ливневой канализации</v>
          </cell>
        </row>
        <row r="4068">
          <cell r="A4068">
            <v>2009</v>
          </cell>
          <cell r="O4068">
            <v>2687.76</v>
          </cell>
          <cell r="AC4068" t="str">
            <v>Наружные сети ливневой канализации</v>
          </cell>
        </row>
        <row r="4069">
          <cell r="A4069">
            <v>2009</v>
          </cell>
          <cell r="O4069">
            <v>1065.1199999999999</v>
          </cell>
          <cell r="AC4069" t="str">
            <v>Наружные сети ливневой канализации</v>
          </cell>
        </row>
        <row r="4070">
          <cell r="A4070">
            <v>2009</v>
          </cell>
          <cell r="O4070">
            <v>133.46</v>
          </cell>
          <cell r="AC4070" t="str">
            <v>Наружные сети ливневой канализации</v>
          </cell>
        </row>
        <row r="4071">
          <cell r="A4071">
            <v>2009</v>
          </cell>
          <cell r="O4071">
            <v>5171.18</v>
          </cell>
          <cell r="AC4071" t="str">
            <v>Наружные сети ливневой канализации</v>
          </cell>
        </row>
        <row r="4072">
          <cell r="A4072">
            <v>2009</v>
          </cell>
          <cell r="O4072">
            <v>-3063.28</v>
          </cell>
          <cell r="AC4072" t="str">
            <v>Наружные сети ливневой канализации</v>
          </cell>
        </row>
        <row r="4073">
          <cell r="A4073">
            <v>2009</v>
          </cell>
          <cell r="O4073">
            <v>37388.629999999997</v>
          </cell>
          <cell r="AC4073" t="str">
            <v>Наружные сети ливневой канализации</v>
          </cell>
        </row>
        <row r="4074">
          <cell r="A4074">
            <v>2009</v>
          </cell>
          <cell r="O4074">
            <v>15629.91</v>
          </cell>
          <cell r="AC4074" t="str">
            <v>Наружные сети ливневой канализации</v>
          </cell>
        </row>
        <row r="4075">
          <cell r="A4075">
            <v>2009</v>
          </cell>
          <cell r="O4075">
            <v>11183.03</v>
          </cell>
          <cell r="AC4075" t="str">
            <v>Наружные сети ливневой канализации</v>
          </cell>
        </row>
        <row r="4076">
          <cell r="A4076">
            <v>2009</v>
          </cell>
          <cell r="O4076">
            <v>24065.37</v>
          </cell>
          <cell r="AC4076" t="str">
            <v>Наружные сети ливневой канализации</v>
          </cell>
        </row>
        <row r="4077">
          <cell r="A4077">
            <v>2009</v>
          </cell>
          <cell r="O4077">
            <v>970.33</v>
          </cell>
          <cell r="AC4077" t="str">
            <v>Наружные сети ливневой канализации</v>
          </cell>
        </row>
        <row r="4078">
          <cell r="A4078">
            <v>2009</v>
          </cell>
          <cell r="O4078">
            <v>801.11</v>
          </cell>
          <cell r="AC4078" t="str">
            <v>Наружные сети ливневой канализации</v>
          </cell>
        </row>
        <row r="4079">
          <cell r="A4079">
            <v>2009</v>
          </cell>
          <cell r="O4079">
            <v>4990.66</v>
          </cell>
          <cell r="AC4079" t="str">
            <v>Наружные сети ливневой канализации</v>
          </cell>
        </row>
        <row r="4080">
          <cell r="A4080">
            <v>2009</v>
          </cell>
          <cell r="O4080">
            <v>80402.009999999995</v>
          </cell>
          <cell r="AC4080" t="str">
            <v>Наружные сети ливневой канализации</v>
          </cell>
        </row>
        <row r="4081">
          <cell r="A4081">
            <v>2009</v>
          </cell>
          <cell r="O4081">
            <v>32330.57</v>
          </cell>
          <cell r="AC4081" t="str">
            <v>Наружные сети ливневой канализации</v>
          </cell>
        </row>
        <row r="4082">
          <cell r="A4082">
            <v>2009</v>
          </cell>
          <cell r="O4082">
            <v>1021.49</v>
          </cell>
          <cell r="AC4082" t="str">
            <v>Наружные сети ливневой канализации</v>
          </cell>
        </row>
        <row r="4083">
          <cell r="A4083">
            <v>2009</v>
          </cell>
          <cell r="O4083">
            <v>3657.86</v>
          </cell>
          <cell r="AC4083" t="str">
            <v>Наружные сети ливневой канализации</v>
          </cell>
        </row>
        <row r="4084">
          <cell r="A4084">
            <v>2009</v>
          </cell>
          <cell r="O4084">
            <v>114.96</v>
          </cell>
          <cell r="AC4084" t="str">
            <v>Наружные сети ливневой канализации</v>
          </cell>
        </row>
        <row r="4085">
          <cell r="A4085">
            <v>2009</v>
          </cell>
          <cell r="O4085">
            <v>1222.2</v>
          </cell>
          <cell r="AC4085" t="str">
            <v>Наружные сети ливневой канализации</v>
          </cell>
        </row>
        <row r="4086">
          <cell r="A4086">
            <v>2009</v>
          </cell>
          <cell r="O4086">
            <v>7562.23</v>
          </cell>
          <cell r="AC4086" t="str">
            <v>Наружные сети ливневой канализации</v>
          </cell>
        </row>
        <row r="4087">
          <cell r="A4087">
            <v>2009</v>
          </cell>
          <cell r="O4087">
            <v>155.59</v>
          </cell>
          <cell r="AC4087" t="str">
            <v>Наружные сети ливневой канализации</v>
          </cell>
        </row>
        <row r="4088">
          <cell r="A4088">
            <v>2009</v>
          </cell>
          <cell r="O4088">
            <v>1955.27</v>
          </cell>
          <cell r="AC4088" t="str">
            <v>Наружные сети ливневой канализации</v>
          </cell>
        </row>
        <row r="4089">
          <cell r="A4089">
            <v>2009</v>
          </cell>
          <cell r="O4089">
            <v>6767.05</v>
          </cell>
          <cell r="AC4089" t="str">
            <v>Наружные сети ливневой канализации</v>
          </cell>
        </row>
        <row r="4090">
          <cell r="A4090">
            <v>2009</v>
          </cell>
          <cell r="O4090">
            <v>229.93</v>
          </cell>
          <cell r="AC4090" t="str">
            <v>Наружные сети ливневой канализации</v>
          </cell>
        </row>
        <row r="4091">
          <cell r="A4091">
            <v>2009</v>
          </cell>
          <cell r="O4091">
            <v>1329.04</v>
          </cell>
          <cell r="AC4091" t="str">
            <v>Наружные сети ливневой канализации</v>
          </cell>
        </row>
        <row r="4092">
          <cell r="A4092">
            <v>2009</v>
          </cell>
          <cell r="O4092">
            <v>4608.91</v>
          </cell>
          <cell r="AC4092" t="str">
            <v>Наружные сети ливневой канализации</v>
          </cell>
        </row>
        <row r="4093">
          <cell r="A4093">
            <v>2009</v>
          </cell>
          <cell r="O4093">
            <v>459.86</v>
          </cell>
          <cell r="AC4093" t="str">
            <v>Наружные сети ливневой канализации</v>
          </cell>
        </row>
        <row r="4094">
          <cell r="A4094">
            <v>2009</v>
          </cell>
          <cell r="O4094">
            <v>1983.95</v>
          </cell>
          <cell r="AC4094" t="str">
            <v>Наружные сети ливневой канализации</v>
          </cell>
        </row>
        <row r="4095">
          <cell r="A4095">
            <v>2009</v>
          </cell>
          <cell r="O4095">
            <v>1157.72</v>
          </cell>
          <cell r="AC4095" t="str">
            <v>Наружные сети ливневой канализации</v>
          </cell>
        </row>
        <row r="4096">
          <cell r="A4096">
            <v>2009</v>
          </cell>
          <cell r="O4096">
            <v>3987.07</v>
          </cell>
          <cell r="AC4096" t="str">
            <v>Наружные сети ливневой канализации</v>
          </cell>
        </row>
        <row r="4097">
          <cell r="A4097">
            <v>2009</v>
          </cell>
          <cell r="O4097">
            <v>459.86</v>
          </cell>
          <cell r="AC4097" t="str">
            <v>Наружные сети ливневой канализации</v>
          </cell>
        </row>
        <row r="4098">
          <cell r="A4098">
            <v>2009</v>
          </cell>
          <cell r="O4098">
            <v>1983.95</v>
          </cell>
          <cell r="AC4098" t="str">
            <v>Наружные сети ливневой канализации</v>
          </cell>
        </row>
        <row r="4099">
          <cell r="A4099">
            <v>2009</v>
          </cell>
          <cell r="O4099">
            <v>2424.3200000000002</v>
          </cell>
          <cell r="AC4099" t="str">
            <v>Наружные сети ливневой канализации</v>
          </cell>
        </row>
        <row r="4100">
          <cell r="A4100">
            <v>2009</v>
          </cell>
          <cell r="O4100">
            <v>8376.51</v>
          </cell>
          <cell r="AC4100" t="str">
            <v>Наружные сети ливневой канализации</v>
          </cell>
        </row>
        <row r="4101">
          <cell r="A4101">
            <v>2009</v>
          </cell>
          <cell r="O4101">
            <v>3967.9</v>
          </cell>
          <cell r="AC4101" t="str">
            <v>Наружные сети ливневой канализации</v>
          </cell>
        </row>
        <row r="4102">
          <cell r="A4102">
            <v>2009</v>
          </cell>
          <cell r="O4102">
            <v>919.71</v>
          </cell>
          <cell r="AC4102" t="str">
            <v>Наружные сети ливневой канализации</v>
          </cell>
        </row>
        <row r="4103">
          <cell r="A4103">
            <v>2009</v>
          </cell>
          <cell r="O4103">
            <v>2057.15</v>
          </cell>
          <cell r="AC4103" t="str">
            <v>Наружные сети ливневой канализации</v>
          </cell>
        </row>
        <row r="4104">
          <cell r="A4104">
            <v>2009</v>
          </cell>
          <cell r="O4104">
            <v>7096.25</v>
          </cell>
          <cell r="AC4104" t="str">
            <v>Наружные сети ливневой канализации</v>
          </cell>
        </row>
        <row r="4105">
          <cell r="A4105">
            <v>2009</v>
          </cell>
          <cell r="O4105">
            <v>229.93</v>
          </cell>
          <cell r="AC4105" t="str">
            <v>Наружные сети ливневой канализации</v>
          </cell>
        </row>
        <row r="4106">
          <cell r="A4106">
            <v>2009</v>
          </cell>
          <cell r="O4106">
            <v>1813.87</v>
          </cell>
          <cell r="AC4106" t="str">
            <v>Наружные сети ливневой канализации</v>
          </cell>
        </row>
        <row r="4107">
          <cell r="A4107">
            <v>2009</v>
          </cell>
          <cell r="O4107">
            <v>6254.95</v>
          </cell>
          <cell r="AC4107" t="str">
            <v>Наружные сети ливневой канализации</v>
          </cell>
        </row>
        <row r="4108">
          <cell r="A4108">
            <v>2009</v>
          </cell>
          <cell r="O4108">
            <v>229.93</v>
          </cell>
          <cell r="AC4108" t="str">
            <v>Наружные сети ливневой канализации</v>
          </cell>
        </row>
        <row r="4109">
          <cell r="A4109">
            <v>2009</v>
          </cell>
          <cell r="O4109">
            <v>938.89</v>
          </cell>
          <cell r="AC4109" t="str">
            <v>Наружные сети ливневой канализации</v>
          </cell>
        </row>
        <row r="4110">
          <cell r="A4110">
            <v>2009</v>
          </cell>
          <cell r="O4110">
            <v>3255.5</v>
          </cell>
          <cell r="AC4110" t="str">
            <v>Наружные сети ливневой канализации</v>
          </cell>
        </row>
        <row r="4111">
          <cell r="A4111">
            <v>2009</v>
          </cell>
          <cell r="O4111">
            <v>114.96</v>
          </cell>
          <cell r="AC4111" t="str">
            <v>Наружные сети ливневой канализации</v>
          </cell>
        </row>
        <row r="4112">
          <cell r="A4112">
            <v>2009</v>
          </cell>
          <cell r="O4112">
            <v>1845.65</v>
          </cell>
          <cell r="AC4112" t="str">
            <v>Наружные сети ливневой канализации</v>
          </cell>
        </row>
        <row r="4113">
          <cell r="A4113">
            <v>2009</v>
          </cell>
          <cell r="O4113">
            <v>6364.68</v>
          </cell>
          <cell r="AC4113" t="str">
            <v>Наружные сети ливневой канализации</v>
          </cell>
        </row>
        <row r="4114">
          <cell r="A4114">
            <v>2009</v>
          </cell>
          <cell r="O4114">
            <v>229.93</v>
          </cell>
          <cell r="AC4114" t="str">
            <v>Наружные сети ливневой канализации</v>
          </cell>
        </row>
        <row r="4115">
          <cell r="A4115">
            <v>2009</v>
          </cell>
          <cell r="O4115">
            <v>1884.7</v>
          </cell>
          <cell r="AC4115" t="str">
            <v>Наружные сети ливневой канализации</v>
          </cell>
        </row>
        <row r="4116">
          <cell r="A4116">
            <v>2009</v>
          </cell>
          <cell r="O4116">
            <v>6511</v>
          </cell>
          <cell r="AC4116" t="str">
            <v>Наружные сети ливневой канализации</v>
          </cell>
        </row>
        <row r="4117">
          <cell r="A4117">
            <v>2009</v>
          </cell>
          <cell r="O4117">
            <v>229.93</v>
          </cell>
          <cell r="AC4117" t="str">
            <v>Наружные сети ливневой канализации</v>
          </cell>
        </row>
        <row r="4118">
          <cell r="A4118">
            <v>2009</v>
          </cell>
          <cell r="O4118">
            <v>3049.37</v>
          </cell>
          <cell r="AC4118" t="str">
            <v>Наружные сети ливневой канализации</v>
          </cell>
        </row>
        <row r="4119">
          <cell r="A4119">
            <v>2009</v>
          </cell>
          <cell r="O4119">
            <v>10534.64</v>
          </cell>
          <cell r="AC4119" t="str">
            <v>Наружные сети ливневой канализации</v>
          </cell>
        </row>
        <row r="4120">
          <cell r="A4120">
            <v>2009</v>
          </cell>
          <cell r="O4120">
            <v>114.95</v>
          </cell>
          <cell r="AC4120" t="str">
            <v>Наружные сети ливневой канализации</v>
          </cell>
        </row>
        <row r="4121">
          <cell r="A4121">
            <v>2009</v>
          </cell>
          <cell r="O4121">
            <v>3967.9</v>
          </cell>
          <cell r="AC4121" t="str">
            <v>Наружные сети ливневой канализации</v>
          </cell>
        </row>
        <row r="4122">
          <cell r="A4122">
            <v>2009</v>
          </cell>
          <cell r="O4122">
            <v>1876.62</v>
          </cell>
          <cell r="AC4122" t="str">
            <v>Наружные сети ливневой канализации</v>
          </cell>
        </row>
        <row r="4123">
          <cell r="A4123">
            <v>2009</v>
          </cell>
          <cell r="O4123">
            <v>11192.1</v>
          </cell>
          <cell r="AC4123" t="str">
            <v>Наружные сети ливневой канализации</v>
          </cell>
        </row>
        <row r="4124">
          <cell r="A4124">
            <v>2009</v>
          </cell>
          <cell r="O4124">
            <v>622.36</v>
          </cell>
          <cell r="AC4124" t="str">
            <v>Наружные сети ливневой канализации</v>
          </cell>
        </row>
        <row r="4125">
          <cell r="A4125">
            <v>2009</v>
          </cell>
          <cell r="O4125">
            <v>4156.82</v>
          </cell>
          <cell r="AC4125" t="str">
            <v>Наружные сети ливневой канализации</v>
          </cell>
        </row>
        <row r="4126">
          <cell r="A4126">
            <v>2009</v>
          </cell>
          <cell r="O4126">
            <v>160715.54</v>
          </cell>
          <cell r="AC4126" t="str">
            <v>Наружные сети ливневой канализации</v>
          </cell>
        </row>
        <row r="4127">
          <cell r="A4127">
            <v>2009</v>
          </cell>
          <cell r="O4127">
            <v>93.9</v>
          </cell>
          <cell r="AC4127" t="str">
            <v>Наружные сети ливневой канализации</v>
          </cell>
        </row>
        <row r="4128">
          <cell r="A4128">
            <v>2009</v>
          </cell>
          <cell r="O4128">
            <v>1009</v>
          </cell>
          <cell r="AC4128" t="str">
            <v>Наружные сети ливневой канализации</v>
          </cell>
        </row>
        <row r="4129">
          <cell r="A4129">
            <v>2009</v>
          </cell>
          <cell r="O4129">
            <v>1009</v>
          </cell>
          <cell r="AC4129" t="str">
            <v>Наружные сети ливневой канализации</v>
          </cell>
        </row>
        <row r="4130">
          <cell r="A4130">
            <v>2009</v>
          </cell>
          <cell r="O4130">
            <v>2018.27</v>
          </cell>
          <cell r="AC4130" t="str">
            <v>Наружные сети ливневой канализации</v>
          </cell>
        </row>
        <row r="4131">
          <cell r="A4131">
            <v>2009</v>
          </cell>
          <cell r="O4131">
            <v>1009</v>
          </cell>
          <cell r="AC4131" t="str">
            <v>Наружные сети ливневой канализации</v>
          </cell>
        </row>
        <row r="4132">
          <cell r="A4132">
            <v>2009</v>
          </cell>
          <cell r="O4132">
            <v>1009</v>
          </cell>
          <cell r="AC4132" t="str">
            <v>Наружные сети ливневой канализации</v>
          </cell>
        </row>
        <row r="4133">
          <cell r="A4133">
            <v>2009</v>
          </cell>
          <cell r="O4133">
            <v>2018.27</v>
          </cell>
          <cell r="AC4133" t="str">
            <v>Наружные сети ливневой канализации</v>
          </cell>
        </row>
        <row r="4134">
          <cell r="A4134">
            <v>2009</v>
          </cell>
          <cell r="O4134">
            <v>2018.27</v>
          </cell>
          <cell r="AC4134" t="str">
            <v>Наружные сети ливневой канализации</v>
          </cell>
        </row>
        <row r="4135">
          <cell r="A4135">
            <v>2009</v>
          </cell>
          <cell r="O4135">
            <v>2018.27</v>
          </cell>
          <cell r="AC4135" t="str">
            <v>Наружные сети ливневой канализации</v>
          </cell>
        </row>
        <row r="4136">
          <cell r="A4136">
            <v>2009</v>
          </cell>
          <cell r="O4136">
            <v>1009</v>
          </cell>
          <cell r="AC4136" t="str">
            <v>Наружные сети ливневой канализации</v>
          </cell>
        </row>
        <row r="4137">
          <cell r="A4137">
            <v>2009</v>
          </cell>
          <cell r="O4137">
            <v>2018.27</v>
          </cell>
          <cell r="AC4137" t="str">
            <v>Наружные сети ливневой канализации</v>
          </cell>
        </row>
        <row r="4138">
          <cell r="A4138">
            <v>2009</v>
          </cell>
          <cell r="O4138">
            <v>2018.27</v>
          </cell>
          <cell r="AC4138" t="str">
            <v>Наружные сети ливневой канализации</v>
          </cell>
        </row>
        <row r="4139">
          <cell r="A4139">
            <v>2009</v>
          </cell>
          <cell r="O4139">
            <v>2018.27</v>
          </cell>
          <cell r="AC4139" t="str">
            <v>Наружные сети ливневой канализации</v>
          </cell>
        </row>
        <row r="4140">
          <cell r="A4140">
            <v>2009</v>
          </cell>
          <cell r="O4140">
            <v>1009</v>
          </cell>
          <cell r="AC4140" t="str">
            <v>Наружные сети ливневой канализации</v>
          </cell>
        </row>
        <row r="4141">
          <cell r="A4141">
            <v>2009</v>
          </cell>
          <cell r="O4141">
            <v>969.38</v>
          </cell>
          <cell r="AC4141" t="str">
            <v>Наружные сети ливневой канализации</v>
          </cell>
        </row>
        <row r="4142">
          <cell r="A4142">
            <v>2009</v>
          </cell>
          <cell r="O4142">
            <v>969.38</v>
          </cell>
          <cell r="AC4142" t="str">
            <v>Наружные сети ливневой канализации</v>
          </cell>
        </row>
        <row r="4143">
          <cell r="A4143">
            <v>2009</v>
          </cell>
          <cell r="O4143">
            <v>1938.36</v>
          </cell>
          <cell r="AC4143" t="str">
            <v>Наружные сети ливневой канализации</v>
          </cell>
        </row>
        <row r="4144">
          <cell r="A4144">
            <v>2009</v>
          </cell>
          <cell r="O4144">
            <v>969.38</v>
          </cell>
          <cell r="AC4144" t="str">
            <v>Наружные сети ливневой канализации</v>
          </cell>
        </row>
        <row r="4145">
          <cell r="A4145">
            <v>2009</v>
          </cell>
          <cell r="O4145">
            <v>969.38</v>
          </cell>
          <cell r="AC4145" t="str">
            <v>Наружные сети ливневой канализации</v>
          </cell>
        </row>
        <row r="4146">
          <cell r="A4146">
            <v>2009</v>
          </cell>
          <cell r="O4146">
            <v>1938.36</v>
          </cell>
          <cell r="AC4146" t="str">
            <v>Наружные сети ливневой канализации</v>
          </cell>
        </row>
        <row r="4147">
          <cell r="A4147">
            <v>2009</v>
          </cell>
          <cell r="O4147">
            <v>1938.36</v>
          </cell>
          <cell r="AC4147" t="str">
            <v>Наружные сети ливневой канализации</v>
          </cell>
        </row>
        <row r="4148">
          <cell r="A4148">
            <v>2009</v>
          </cell>
          <cell r="O4148">
            <v>1938.36</v>
          </cell>
          <cell r="AC4148" t="str">
            <v>Наружные сети ливневой канализации</v>
          </cell>
        </row>
        <row r="4149">
          <cell r="A4149">
            <v>2009</v>
          </cell>
          <cell r="O4149">
            <v>969.38</v>
          </cell>
          <cell r="AC4149" t="str">
            <v>Наружные сети ливневой канализации</v>
          </cell>
        </row>
        <row r="4150">
          <cell r="A4150">
            <v>2009</v>
          </cell>
          <cell r="O4150">
            <v>1938.36</v>
          </cell>
          <cell r="AC4150" t="str">
            <v>Наружные сети ливневой канализации</v>
          </cell>
        </row>
        <row r="4151">
          <cell r="A4151">
            <v>2009</v>
          </cell>
          <cell r="O4151">
            <v>1938.36</v>
          </cell>
          <cell r="AC4151" t="str">
            <v>Наружные сети ливневой канализации</v>
          </cell>
        </row>
        <row r="4152">
          <cell r="A4152">
            <v>2009</v>
          </cell>
          <cell r="O4152">
            <v>1938.36</v>
          </cell>
          <cell r="AC4152" t="str">
            <v>Наружные сети ливневой канализации</v>
          </cell>
        </row>
        <row r="4153">
          <cell r="A4153">
            <v>2009</v>
          </cell>
          <cell r="O4153">
            <v>969.38</v>
          </cell>
          <cell r="AC4153" t="str">
            <v>Наружные сети ливневой канализации</v>
          </cell>
        </row>
        <row r="4154">
          <cell r="A4154">
            <v>2009</v>
          </cell>
          <cell r="O4154">
            <v>190.44</v>
          </cell>
          <cell r="AC4154" t="str">
            <v>Наружные сети ливневой канализации</v>
          </cell>
        </row>
        <row r="4155">
          <cell r="A4155">
            <v>2009</v>
          </cell>
          <cell r="O4155">
            <v>190.44</v>
          </cell>
          <cell r="AC4155" t="str">
            <v>Наружные сети ливневой канализации</v>
          </cell>
        </row>
        <row r="4156">
          <cell r="A4156">
            <v>2009</v>
          </cell>
          <cell r="O4156">
            <v>380.86</v>
          </cell>
          <cell r="AC4156" t="str">
            <v>Наружные сети ливневой канализации</v>
          </cell>
        </row>
        <row r="4157">
          <cell r="A4157">
            <v>2009</v>
          </cell>
          <cell r="O4157">
            <v>190.44</v>
          </cell>
          <cell r="AC4157" t="str">
            <v>Наружные сети ливневой канализации</v>
          </cell>
        </row>
        <row r="4158">
          <cell r="A4158">
            <v>2009</v>
          </cell>
          <cell r="O4158">
            <v>190.44</v>
          </cell>
          <cell r="AC4158" t="str">
            <v>Наружные сети ливневой канализации</v>
          </cell>
        </row>
        <row r="4159">
          <cell r="A4159">
            <v>2009</v>
          </cell>
          <cell r="O4159">
            <v>380.86</v>
          </cell>
          <cell r="AC4159" t="str">
            <v>Наружные сети ливневой канализации</v>
          </cell>
        </row>
        <row r="4160">
          <cell r="A4160">
            <v>2009</v>
          </cell>
          <cell r="O4160">
            <v>380.86</v>
          </cell>
          <cell r="AC4160" t="str">
            <v>Наружные сети ливневой канализации</v>
          </cell>
        </row>
        <row r="4161">
          <cell r="A4161">
            <v>2009</v>
          </cell>
          <cell r="O4161">
            <v>380.86</v>
          </cell>
          <cell r="AC4161" t="str">
            <v>Наружные сети ливневой канализации</v>
          </cell>
        </row>
        <row r="4162">
          <cell r="A4162">
            <v>2009</v>
          </cell>
          <cell r="O4162">
            <v>190.44</v>
          </cell>
          <cell r="AC4162" t="str">
            <v>Наружные сети ливневой канализации</v>
          </cell>
        </row>
        <row r="4163">
          <cell r="A4163">
            <v>2009</v>
          </cell>
          <cell r="O4163">
            <v>380.86</v>
          </cell>
          <cell r="AC4163" t="str">
            <v>Наружные сети ливневой канализации</v>
          </cell>
        </row>
        <row r="4164">
          <cell r="A4164">
            <v>2009</v>
          </cell>
          <cell r="O4164">
            <v>380.86</v>
          </cell>
          <cell r="AC4164" t="str">
            <v>Наружные сети ливневой канализации</v>
          </cell>
        </row>
        <row r="4165">
          <cell r="A4165">
            <v>2009</v>
          </cell>
          <cell r="O4165">
            <v>380.86</v>
          </cell>
          <cell r="AC4165" t="str">
            <v>Наружные сети ливневой канализации</v>
          </cell>
        </row>
        <row r="4166">
          <cell r="A4166">
            <v>2009</v>
          </cell>
          <cell r="O4166">
            <v>190.44</v>
          </cell>
          <cell r="AC4166" t="str">
            <v>Наружные сети ливневой канализации</v>
          </cell>
        </row>
        <row r="4167">
          <cell r="A4167">
            <v>2009</v>
          </cell>
          <cell r="O4167">
            <v>119995.45</v>
          </cell>
          <cell r="AC4167" t="str">
            <v>Наружные сети ливневой канализации</v>
          </cell>
        </row>
        <row r="4168">
          <cell r="A4168">
            <v>2009</v>
          </cell>
          <cell r="O4168">
            <v>403.78</v>
          </cell>
          <cell r="AC4168" t="str">
            <v>Наружные сети ливневой канализации</v>
          </cell>
        </row>
        <row r="4169">
          <cell r="A4169">
            <v>2009</v>
          </cell>
          <cell r="O4169">
            <v>807.15</v>
          </cell>
          <cell r="AC4169" t="str">
            <v>Наружные сети ливневой канализации</v>
          </cell>
        </row>
        <row r="4170">
          <cell r="A4170">
            <v>2009</v>
          </cell>
          <cell r="O4170">
            <v>807.15</v>
          </cell>
          <cell r="AC4170" t="str">
            <v>Наружные сети ливневой канализации</v>
          </cell>
        </row>
        <row r="4171">
          <cell r="A4171">
            <v>2009</v>
          </cell>
          <cell r="O4171">
            <v>403.78</v>
          </cell>
          <cell r="AC4171" t="str">
            <v>Наружные сети ливневой канализации</v>
          </cell>
        </row>
        <row r="4172">
          <cell r="A4172">
            <v>2009</v>
          </cell>
          <cell r="O4172">
            <v>403.78</v>
          </cell>
          <cell r="AC4172" t="str">
            <v>Наружные сети ливневой канализации</v>
          </cell>
        </row>
        <row r="4173">
          <cell r="A4173">
            <v>2009</v>
          </cell>
          <cell r="O4173">
            <v>807.15</v>
          </cell>
          <cell r="AC4173" t="str">
            <v>Наружные сети ливневой канализации</v>
          </cell>
        </row>
        <row r="4174">
          <cell r="A4174">
            <v>2009</v>
          </cell>
          <cell r="O4174">
            <v>807.15</v>
          </cell>
          <cell r="AC4174" t="str">
            <v>Наружные сети ливневой канализации</v>
          </cell>
        </row>
        <row r="4175">
          <cell r="A4175">
            <v>2009</v>
          </cell>
          <cell r="O4175">
            <v>807.15</v>
          </cell>
          <cell r="AC4175" t="str">
            <v>Наружные сети ливневой канализации</v>
          </cell>
        </row>
        <row r="4176">
          <cell r="A4176">
            <v>2009</v>
          </cell>
          <cell r="O4176">
            <v>403.78</v>
          </cell>
          <cell r="AC4176" t="str">
            <v>Наружные сети ливневой канализации</v>
          </cell>
        </row>
        <row r="4177">
          <cell r="A4177">
            <v>2009</v>
          </cell>
          <cell r="O4177">
            <v>807.15</v>
          </cell>
          <cell r="AC4177" t="str">
            <v>Наружные сети ливневой канализации</v>
          </cell>
        </row>
        <row r="4178">
          <cell r="A4178">
            <v>2009</v>
          </cell>
          <cell r="O4178">
            <v>807.15</v>
          </cell>
          <cell r="AC4178" t="str">
            <v>Наружные сети ливневой канализации</v>
          </cell>
        </row>
        <row r="4179">
          <cell r="A4179">
            <v>2009</v>
          </cell>
          <cell r="O4179">
            <v>807.15</v>
          </cell>
          <cell r="AC4179" t="str">
            <v>Наружные сети ливневой канализации</v>
          </cell>
        </row>
        <row r="4180">
          <cell r="A4180">
            <v>2009</v>
          </cell>
          <cell r="O4180">
            <v>807.15</v>
          </cell>
          <cell r="AC4180" t="str">
            <v>Наружные сети ливневой канализации</v>
          </cell>
        </row>
        <row r="4181">
          <cell r="A4181">
            <v>2009</v>
          </cell>
          <cell r="O4181">
            <v>60790.04</v>
          </cell>
          <cell r="AC4181" t="str">
            <v>Наружные сети ливневой канализации</v>
          </cell>
        </row>
        <row r="4182">
          <cell r="A4182">
            <v>2009</v>
          </cell>
          <cell r="O4182">
            <v>65934.47</v>
          </cell>
          <cell r="AC4182" t="str">
            <v>Наружные сети ливневой канализации</v>
          </cell>
        </row>
        <row r="4183">
          <cell r="A4183">
            <v>2009</v>
          </cell>
          <cell r="O4183">
            <v>2403.9299999999998</v>
          </cell>
          <cell r="AC4183" t="str">
            <v>Наружные сети ливневой канализации</v>
          </cell>
        </row>
        <row r="4184">
          <cell r="A4184">
            <v>2009</v>
          </cell>
          <cell r="O4184">
            <v>1058.57</v>
          </cell>
          <cell r="AC4184" t="str">
            <v>Наружные сети ливневой канализации</v>
          </cell>
        </row>
        <row r="4185">
          <cell r="A4185">
            <v>2009</v>
          </cell>
          <cell r="O4185">
            <v>4915.6499999999996</v>
          </cell>
          <cell r="AC4185" t="str">
            <v>Наружные сети ливневой канализации</v>
          </cell>
        </row>
        <row r="4186">
          <cell r="A4186">
            <v>2009</v>
          </cell>
          <cell r="O4186">
            <v>10402.32</v>
          </cell>
          <cell r="AC4186" t="str">
            <v>Наружные сети ливневой канализации</v>
          </cell>
        </row>
        <row r="4187">
          <cell r="A4187">
            <v>2009</v>
          </cell>
          <cell r="O4187">
            <v>1081.03</v>
          </cell>
          <cell r="AC4187" t="str">
            <v>Наружные сети ливневой канализации</v>
          </cell>
        </row>
        <row r="4188">
          <cell r="A4188">
            <v>2009</v>
          </cell>
          <cell r="O4188">
            <v>93566.23</v>
          </cell>
          <cell r="AC4188" t="str">
            <v>Наружные сети ливневой канализации</v>
          </cell>
        </row>
        <row r="4189">
          <cell r="A4189">
            <v>2009</v>
          </cell>
          <cell r="O4189">
            <v>11358.06</v>
          </cell>
          <cell r="AC4189" t="str">
            <v>Наружные сети ливневой канализации</v>
          </cell>
        </row>
        <row r="4190">
          <cell r="A4190">
            <v>2009</v>
          </cell>
          <cell r="O4190">
            <v>2887.72</v>
          </cell>
          <cell r="AC4190" t="str">
            <v>Наружные сети ливневой канализации</v>
          </cell>
        </row>
        <row r="4191">
          <cell r="A4191">
            <v>2009</v>
          </cell>
          <cell r="O4191">
            <v>6054.29</v>
          </cell>
          <cell r="AC4191" t="str">
            <v>Наружные сети ливневой канализации</v>
          </cell>
        </row>
        <row r="4192">
          <cell r="A4192">
            <v>2009</v>
          </cell>
          <cell r="O4192">
            <v>631.07000000000005</v>
          </cell>
          <cell r="AC4192" t="str">
            <v>Наружные сети ливневой канализации</v>
          </cell>
        </row>
        <row r="4193">
          <cell r="A4193">
            <v>2009</v>
          </cell>
          <cell r="O4193">
            <v>54653.71</v>
          </cell>
          <cell r="AC4193" t="str">
            <v>Наружные сети ливневой канализации</v>
          </cell>
        </row>
        <row r="4194">
          <cell r="A4194">
            <v>2009</v>
          </cell>
          <cell r="O4194">
            <v>18218.16</v>
          </cell>
          <cell r="AC4194" t="str">
            <v>Наружные сети ливневой канализации</v>
          </cell>
        </row>
        <row r="4195">
          <cell r="A4195">
            <v>2009</v>
          </cell>
          <cell r="O4195">
            <v>38527.269999999997</v>
          </cell>
          <cell r="AC4195" t="str">
            <v>Наружные сети ливневой канализации</v>
          </cell>
        </row>
        <row r="4196">
          <cell r="A4196">
            <v>2009</v>
          </cell>
          <cell r="O4196">
            <v>3997.11</v>
          </cell>
          <cell r="AC4196" t="str">
            <v>Наружные сети ливневой канализации</v>
          </cell>
        </row>
        <row r="4197">
          <cell r="A4197">
            <v>2009</v>
          </cell>
          <cell r="O4197">
            <v>346305.12</v>
          </cell>
          <cell r="AC4197" t="str">
            <v>Наружные сети ливневой канализации</v>
          </cell>
        </row>
        <row r="4198">
          <cell r="A4198">
            <v>2009</v>
          </cell>
          <cell r="O4198">
            <v>41997.42</v>
          </cell>
          <cell r="AC4198" t="str">
            <v>Наружные сети ливневой канализации</v>
          </cell>
        </row>
        <row r="4199">
          <cell r="A4199">
            <v>2009</v>
          </cell>
        </row>
        <row r="4200">
          <cell r="A4200">
            <v>2009</v>
          </cell>
          <cell r="O4200">
            <v>272785.09999999998</v>
          </cell>
          <cell r="AC4200" t="str">
            <v>Общестроительные работы (ограждение территории)</v>
          </cell>
        </row>
        <row r="4201">
          <cell r="A4201">
            <v>2009</v>
          </cell>
          <cell r="O4201">
            <v>449105.48</v>
          </cell>
          <cell r="AC4201" t="str">
            <v>Общестроительные работы (ограждение территории)</v>
          </cell>
        </row>
        <row r="4202">
          <cell r="A4202">
            <v>2009</v>
          </cell>
          <cell r="O4202">
            <v>66077.119999999995</v>
          </cell>
          <cell r="AC4202" t="str">
            <v>Общестроительные работы (ограждение территории)</v>
          </cell>
        </row>
        <row r="4203">
          <cell r="A4203">
            <v>2009</v>
          </cell>
          <cell r="O4203">
            <v>10512.88</v>
          </cell>
          <cell r="AC4203" t="str">
            <v>Общестроительные работы (ограждение территории)</v>
          </cell>
        </row>
        <row r="4204">
          <cell r="A4204">
            <v>2009</v>
          </cell>
          <cell r="O4204">
            <v>165.46</v>
          </cell>
          <cell r="AC4204" t="str">
            <v>Общестроительные работы (ограждение территории)</v>
          </cell>
        </row>
        <row r="4205">
          <cell r="A4205">
            <v>2009</v>
          </cell>
          <cell r="O4205">
            <v>83299.62</v>
          </cell>
          <cell r="AC4205" t="str">
            <v>Общестроительные работы (ограждение территории)</v>
          </cell>
        </row>
        <row r="4206">
          <cell r="A4206">
            <v>2009</v>
          </cell>
          <cell r="O4206">
            <v>159013.29999999999</v>
          </cell>
          <cell r="AC4206" t="str">
            <v>Общестроительные работы (ограждение территории)</v>
          </cell>
        </row>
        <row r="4207">
          <cell r="A4207">
            <v>2009</v>
          </cell>
          <cell r="O4207">
            <v>337179.27</v>
          </cell>
          <cell r="AC4207" t="str">
            <v>Общестроительные работы (ограждение территории)</v>
          </cell>
        </row>
        <row r="4208">
          <cell r="A4208">
            <v>2009</v>
          </cell>
          <cell r="O4208">
            <v>39839.279999999999</v>
          </cell>
          <cell r="AC4208" t="str">
            <v>Общестроительные работы (ограждение территории)</v>
          </cell>
        </row>
        <row r="4209">
          <cell r="A4209">
            <v>2009</v>
          </cell>
          <cell r="O4209">
            <v>24889.52</v>
          </cell>
          <cell r="AC4209" t="str">
            <v>Общестроительные работы (ограждение территории)</v>
          </cell>
        </row>
        <row r="4210">
          <cell r="A4210">
            <v>2009</v>
          </cell>
        </row>
        <row r="4211">
          <cell r="A4211">
            <v>2009</v>
          </cell>
          <cell r="O4211">
            <v>3667</v>
          </cell>
          <cell r="AC4211" t="str">
            <v>Экспертиза проектной и предпроектной документации</v>
          </cell>
        </row>
        <row r="4212">
          <cell r="A4212">
            <v>2009</v>
          </cell>
        </row>
        <row r="4213">
          <cell r="A4213">
            <v>2009</v>
          </cell>
          <cell r="O4213">
            <v>82848.42</v>
          </cell>
          <cell r="AC4213" t="str">
            <v>Изыскательские работы</v>
          </cell>
        </row>
        <row r="4214">
          <cell r="A4214">
            <v>2009</v>
          </cell>
        </row>
        <row r="4215">
          <cell r="A4215">
            <v>2009</v>
          </cell>
          <cell r="O4215">
            <v>43229.36</v>
          </cell>
          <cell r="AC4215" t="str">
            <v>Слаботочные системы (лотки)</v>
          </cell>
        </row>
        <row r="4216">
          <cell r="A4216">
            <v>2009</v>
          </cell>
          <cell r="O4216">
            <v>10873.94</v>
          </cell>
          <cell r="AC4216" t="str">
            <v>Слаботочные системы (лотки)</v>
          </cell>
        </row>
        <row r="4217">
          <cell r="A4217">
            <v>2009</v>
          </cell>
          <cell r="O4217">
            <v>22452.77</v>
          </cell>
          <cell r="AC4217" t="str">
            <v>Слаботочные системы (лотки)</v>
          </cell>
        </row>
        <row r="4218">
          <cell r="A4218">
            <v>2009</v>
          </cell>
          <cell r="O4218">
            <v>15028.67</v>
          </cell>
          <cell r="AC4218" t="str">
            <v>Слаботочные системы (лотки)</v>
          </cell>
        </row>
        <row r="4219">
          <cell r="A4219">
            <v>2009</v>
          </cell>
          <cell r="O4219">
            <v>12570.33</v>
          </cell>
          <cell r="AC4219" t="str">
            <v>Слаботочные системы (лотки)</v>
          </cell>
        </row>
        <row r="4220">
          <cell r="A4220">
            <v>2009</v>
          </cell>
          <cell r="O4220">
            <v>163696.95999999999</v>
          </cell>
          <cell r="AC4220" t="str">
            <v>Слаботочные системы (лотки)</v>
          </cell>
        </row>
        <row r="4221">
          <cell r="A4221">
            <v>2009</v>
          </cell>
          <cell r="O4221">
            <v>83585.740000000005</v>
          </cell>
          <cell r="AC4221" t="str">
            <v>Слаботочные системы (лотки)</v>
          </cell>
        </row>
        <row r="4222">
          <cell r="A4222">
            <v>2009</v>
          </cell>
          <cell r="O4222">
            <v>6036.75</v>
          </cell>
          <cell r="AC4222" t="str">
            <v>Слаботочные системы (лотки)</v>
          </cell>
        </row>
        <row r="4223">
          <cell r="A4223">
            <v>2009</v>
          </cell>
          <cell r="O4223">
            <v>1972.29</v>
          </cell>
          <cell r="AC4223" t="str">
            <v>Слаботочные системы (лотки)</v>
          </cell>
        </row>
        <row r="4224">
          <cell r="A4224">
            <v>2009</v>
          </cell>
          <cell r="O4224">
            <v>1972.29</v>
          </cell>
          <cell r="AC4224" t="str">
            <v>Слаботочные системы (лотки)</v>
          </cell>
        </row>
        <row r="4225">
          <cell r="A4225">
            <v>2009</v>
          </cell>
          <cell r="O4225">
            <v>237.62</v>
          </cell>
          <cell r="AC4225" t="str">
            <v>Слаботочные системы (лотки)</v>
          </cell>
        </row>
        <row r="4226">
          <cell r="A4226">
            <v>2009</v>
          </cell>
          <cell r="O4226">
            <v>20105.78</v>
          </cell>
          <cell r="AC4226" t="str">
            <v>Слаботочные системы (лотки)</v>
          </cell>
        </row>
        <row r="4227">
          <cell r="A4227">
            <v>2009</v>
          </cell>
          <cell r="O4227">
            <v>7734.33</v>
          </cell>
          <cell r="AC4227" t="str">
            <v>Слаботочные системы (лотки)</v>
          </cell>
        </row>
        <row r="4228">
          <cell r="A4228">
            <v>2009</v>
          </cell>
          <cell r="O4228">
            <v>3956.33</v>
          </cell>
          <cell r="AC4228" t="str">
            <v>Слаботочные системы (лотки)</v>
          </cell>
        </row>
        <row r="4229">
          <cell r="A4229">
            <v>2009</v>
          </cell>
          <cell r="O4229">
            <v>2594.9</v>
          </cell>
          <cell r="AC4229" t="str">
            <v>Слаботочные системы (лотки)</v>
          </cell>
        </row>
        <row r="4230">
          <cell r="A4230">
            <v>2009</v>
          </cell>
          <cell r="O4230">
            <v>17740.62</v>
          </cell>
          <cell r="AC4230" t="str">
            <v>Слаботочные системы (лотки)</v>
          </cell>
        </row>
        <row r="4231">
          <cell r="A4231">
            <v>2009</v>
          </cell>
          <cell r="O4231">
            <v>1516.29</v>
          </cell>
          <cell r="AC4231" t="str">
            <v>Слаботочные системы (лотки)</v>
          </cell>
        </row>
        <row r="4232">
          <cell r="A4232">
            <v>2009</v>
          </cell>
          <cell r="O4232">
            <v>1396.58</v>
          </cell>
          <cell r="AC4232" t="str">
            <v>Слаботочные системы (лотки)</v>
          </cell>
        </row>
        <row r="4233">
          <cell r="A4233">
            <v>2009</v>
          </cell>
          <cell r="O4233">
            <v>12255.38</v>
          </cell>
          <cell r="AC4233" t="str">
            <v>Слаботочные системы (лотки)</v>
          </cell>
        </row>
        <row r="4234">
          <cell r="A4234">
            <v>2009</v>
          </cell>
          <cell r="O4234">
            <v>23569.51</v>
          </cell>
          <cell r="AC4234" t="str">
            <v>Слаботочные системы (лотки)</v>
          </cell>
        </row>
        <row r="4235">
          <cell r="A4235">
            <v>2009</v>
          </cell>
          <cell r="O4235">
            <v>4238.0200000000004</v>
          </cell>
          <cell r="AC4235" t="str">
            <v>Слаботочные системы (лотки)</v>
          </cell>
        </row>
        <row r="4236">
          <cell r="A4236">
            <v>2009</v>
          </cell>
          <cell r="O4236">
            <v>23021.11</v>
          </cell>
          <cell r="AC4236" t="str">
            <v>Слаботочные системы (лотки)</v>
          </cell>
        </row>
        <row r="4237">
          <cell r="A4237">
            <v>2009</v>
          </cell>
          <cell r="O4237">
            <v>1784.94</v>
          </cell>
          <cell r="AC4237" t="str">
            <v>Слаботочные системы (лотки)</v>
          </cell>
        </row>
        <row r="4238">
          <cell r="A4238">
            <v>2009</v>
          </cell>
          <cell r="O4238">
            <v>43173.65</v>
          </cell>
          <cell r="AC4238" t="str">
            <v>Слаботочные системы (лотки)</v>
          </cell>
        </row>
        <row r="4239">
          <cell r="A4239">
            <v>2009</v>
          </cell>
          <cell r="O4239">
            <v>15611.9</v>
          </cell>
          <cell r="AC4239" t="str">
            <v>Слаботочные системы (лотки)</v>
          </cell>
        </row>
        <row r="4240">
          <cell r="A4240">
            <v>2009</v>
          </cell>
          <cell r="O4240">
            <v>1392.24</v>
          </cell>
          <cell r="AC4240" t="str">
            <v>Слаботочные системы (лотки)</v>
          </cell>
        </row>
        <row r="4241">
          <cell r="A4241">
            <v>2009</v>
          </cell>
          <cell r="O4241">
            <v>2169.8200000000002</v>
          </cell>
          <cell r="AC4241" t="str">
            <v>Слаботочные системы (лотки)</v>
          </cell>
        </row>
        <row r="4242">
          <cell r="A4242">
            <v>2009</v>
          </cell>
          <cell r="O4242">
            <v>748.6</v>
          </cell>
          <cell r="AC4242" t="str">
            <v>Слаботочные системы (лотки)</v>
          </cell>
        </row>
        <row r="4243">
          <cell r="A4243">
            <v>2009</v>
          </cell>
          <cell r="O4243">
            <v>1046.76</v>
          </cell>
          <cell r="AC4243" t="str">
            <v>Слаботочные системы (лотки)</v>
          </cell>
        </row>
        <row r="4244">
          <cell r="A4244">
            <v>2009</v>
          </cell>
          <cell r="O4244">
            <v>28239.98</v>
          </cell>
          <cell r="AC4244" t="str">
            <v>Слаботочные системы (лотки)</v>
          </cell>
        </row>
        <row r="4245">
          <cell r="A4245">
            <v>2009</v>
          </cell>
          <cell r="O4245">
            <v>22106.17</v>
          </cell>
          <cell r="AC4245" t="str">
            <v>Слаботочные системы (лотки)</v>
          </cell>
        </row>
        <row r="4246">
          <cell r="A4246">
            <v>2009</v>
          </cell>
          <cell r="O4246">
            <v>2745.6</v>
          </cell>
          <cell r="AC4246" t="str">
            <v>Слаботочные системы (лотки)</v>
          </cell>
        </row>
        <row r="4247">
          <cell r="A4247">
            <v>2009</v>
          </cell>
          <cell r="O4247">
            <v>1872.96</v>
          </cell>
          <cell r="AC4247" t="str">
            <v>Слаботочные системы (лотки)</v>
          </cell>
        </row>
        <row r="4248">
          <cell r="A4248">
            <v>2009</v>
          </cell>
          <cell r="O4248">
            <v>23417.27</v>
          </cell>
          <cell r="AC4248" t="str">
            <v>Слаботочные системы (лотки)</v>
          </cell>
        </row>
        <row r="4249">
          <cell r="A4249">
            <v>2009</v>
          </cell>
          <cell r="O4249">
            <v>5054.21</v>
          </cell>
          <cell r="AC4249" t="str">
            <v>Слаботочные системы (лотки)</v>
          </cell>
        </row>
        <row r="4250">
          <cell r="A4250">
            <v>2009</v>
          </cell>
        </row>
        <row r="4251">
          <cell r="A4251">
            <v>2009</v>
          </cell>
          <cell r="O4251">
            <v>43709.03</v>
          </cell>
          <cell r="AC4251" t="str">
            <v>Силовое электрооборудование и освещение</v>
          </cell>
        </row>
        <row r="4252">
          <cell r="A4252">
            <v>2009</v>
          </cell>
          <cell r="O4252">
            <v>7643.51</v>
          </cell>
          <cell r="AC4252" t="str">
            <v>Силовое электрооборудование и освещение</v>
          </cell>
        </row>
        <row r="4253">
          <cell r="A4253">
            <v>2009</v>
          </cell>
          <cell r="O4253">
            <v>11766.86</v>
          </cell>
          <cell r="AC4253" t="str">
            <v>Силовое электрооборудование и освещение</v>
          </cell>
        </row>
        <row r="4254">
          <cell r="A4254">
            <v>2009</v>
          </cell>
          <cell r="O4254">
            <v>9098.36</v>
          </cell>
          <cell r="AC4254" t="str">
            <v>Силовое электрооборудование и освещение</v>
          </cell>
        </row>
        <row r="4255">
          <cell r="A4255">
            <v>2009</v>
          </cell>
          <cell r="O4255">
            <v>17148.91</v>
          </cell>
          <cell r="AC4255" t="str">
            <v>Силовое электрооборудование и освещение</v>
          </cell>
        </row>
        <row r="4256">
          <cell r="A4256">
            <v>2009</v>
          </cell>
          <cell r="O4256">
            <v>62655.61</v>
          </cell>
          <cell r="AC4256" t="str">
            <v>Силовое электрооборудование и освещение</v>
          </cell>
        </row>
        <row r="4257">
          <cell r="A4257">
            <v>2009</v>
          </cell>
          <cell r="O4257">
            <v>6987.66</v>
          </cell>
          <cell r="AC4257" t="str">
            <v>Силовое электрооборудование и освещение</v>
          </cell>
        </row>
        <row r="4258">
          <cell r="A4258">
            <v>2009</v>
          </cell>
          <cell r="O4258">
            <v>6426</v>
          </cell>
          <cell r="AC4258" t="str">
            <v>Силовое электрооборудование и освещение</v>
          </cell>
        </row>
        <row r="4259">
          <cell r="A4259">
            <v>2009</v>
          </cell>
          <cell r="O4259">
            <v>199.59</v>
          </cell>
          <cell r="AC4259" t="str">
            <v>Силовое электрооборудование и освещение</v>
          </cell>
        </row>
        <row r="4260">
          <cell r="A4260">
            <v>2009</v>
          </cell>
          <cell r="O4260">
            <v>1870.68</v>
          </cell>
          <cell r="AC4260" t="str">
            <v>Силовое электрооборудование и освещение</v>
          </cell>
        </row>
        <row r="4261">
          <cell r="A4261">
            <v>2009</v>
          </cell>
          <cell r="O4261">
            <v>2124.7399999999998</v>
          </cell>
          <cell r="AC4261" t="str">
            <v>Силовое электрооборудование и освещение</v>
          </cell>
        </row>
        <row r="4262">
          <cell r="A4262">
            <v>2009</v>
          </cell>
          <cell r="O4262">
            <v>8530.77</v>
          </cell>
          <cell r="AC4262" t="str">
            <v>Силовое электрооборудование и освещение</v>
          </cell>
        </row>
        <row r="4263">
          <cell r="A4263">
            <v>2009</v>
          </cell>
          <cell r="O4263">
            <v>134251.99</v>
          </cell>
          <cell r="AC4263" t="str">
            <v>Силовое электрооборудование и освещение</v>
          </cell>
        </row>
        <row r="4264">
          <cell r="A4264">
            <v>2009</v>
          </cell>
          <cell r="O4264">
            <v>183.1</v>
          </cell>
          <cell r="AC4264" t="str">
            <v>Силовое электрооборудование и освещение</v>
          </cell>
        </row>
        <row r="4265">
          <cell r="A4265">
            <v>2009</v>
          </cell>
          <cell r="O4265">
            <v>352.92</v>
          </cell>
          <cell r="AC4265" t="str">
            <v>Силовое электрооборудование и освещение</v>
          </cell>
        </row>
        <row r="4266">
          <cell r="A4266">
            <v>2009</v>
          </cell>
          <cell r="O4266">
            <v>7039.9</v>
          </cell>
          <cell r="AC4266" t="str">
            <v>Силовое электрооборудование и освещение</v>
          </cell>
        </row>
        <row r="4267">
          <cell r="A4267">
            <v>2009</v>
          </cell>
          <cell r="O4267">
            <v>4857.4399999999996</v>
          </cell>
          <cell r="AC4267" t="str">
            <v>Силовое электрооборудование и освещение</v>
          </cell>
        </row>
        <row r="4268">
          <cell r="A4268">
            <v>2009</v>
          </cell>
          <cell r="O4268">
            <v>181303.75</v>
          </cell>
          <cell r="AC4268" t="str">
            <v>Силовое электрооборудование и освещение</v>
          </cell>
        </row>
        <row r="4269">
          <cell r="A4269">
            <v>2009</v>
          </cell>
          <cell r="O4269">
            <v>5578.99</v>
          </cell>
          <cell r="AC4269" t="str">
            <v>Силовое электрооборудование и освещение</v>
          </cell>
        </row>
        <row r="4270">
          <cell r="A4270">
            <v>2009</v>
          </cell>
          <cell r="O4270">
            <v>791.64</v>
          </cell>
          <cell r="AC4270" t="str">
            <v>Силовое электрооборудование и освещение</v>
          </cell>
        </row>
        <row r="4271">
          <cell r="A4271">
            <v>2009</v>
          </cell>
          <cell r="O4271">
            <v>2844.54</v>
          </cell>
          <cell r="AC4271" t="str">
            <v>Силовое электрооборудование и освещение</v>
          </cell>
        </row>
        <row r="4272">
          <cell r="A4272">
            <v>2009</v>
          </cell>
          <cell r="O4272">
            <v>5009.83</v>
          </cell>
          <cell r="AC4272" t="str">
            <v>Силовое электрооборудование и освещение</v>
          </cell>
        </row>
        <row r="4273">
          <cell r="A4273">
            <v>2009</v>
          </cell>
          <cell r="O4273">
            <v>3085.5</v>
          </cell>
          <cell r="AC4273" t="str">
            <v>Силовое электрооборудование и освещение</v>
          </cell>
        </row>
        <row r="4274">
          <cell r="A4274">
            <v>2009</v>
          </cell>
          <cell r="O4274">
            <v>5194.3500000000004</v>
          </cell>
          <cell r="AC4274" t="str">
            <v>Силовое электрооборудование и освещение</v>
          </cell>
        </row>
        <row r="4275">
          <cell r="A4275">
            <v>2009</v>
          </cell>
          <cell r="O4275">
            <v>367.2</v>
          </cell>
          <cell r="AC4275" t="str">
            <v>Силовое электрооборудование и освещение</v>
          </cell>
        </row>
        <row r="4276">
          <cell r="A4276">
            <v>2009</v>
          </cell>
          <cell r="O4276">
            <v>116972.94</v>
          </cell>
          <cell r="AC4276" t="str">
            <v>Силовое электрооборудование и освещение</v>
          </cell>
        </row>
        <row r="4277">
          <cell r="A4277">
            <v>2009</v>
          </cell>
          <cell r="O4277">
            <v>2856.82</v>
          </cell>
          <cell r="AC4277" t="str">
            <v>Силовое электрооборудование и освещение</v>
          </cell>
        </row>
        <row r="4278">
          <cell r="A4278">
            <v>2009</v>
          </cell>
          <cell r="O4278">
            <v>25003.31</v>
          </cell>
          <cell r="AC4278" t="str">
            <v>Силовое электрооборудование и освещение</v>
          </cell>
        </row>
        <row r="4279">
          <cell r="A4279">
            <v>2009</v>
          </cell>
          <cell r="O4279">
            <v>6879.25</v>
          </cell>
          <cell r="AC4279" t="str">
            <v>Силовое электрооборудование и освещение</v>
          </cell>
        </row>
        <row r="4280">
          <cell r="A4280">
            <v>2009</v>
          </cell>
          <cell r="O4280">
            <v>2750.7</v>
          </cell>
          <cell r="AC4280" t="str">
            <v>Силовое электрооборудование и освещение</v>
          </cell>
        </row>
        <row r="4281">
          <cell r="A4281">
            <v>2009</v>
          </cell>
          <cell r="O4281">
            <v>11324.33</v>
          </cell>
          <cell r="AC4281" t="str">
            <v>Силовое электрооборудование и освещение</v>
          </cell>
        </row>
        <row r="4282">
          <cell r="A4282">
            <v>2009</v>
          </cell>
          <cell r="O4282">
            <v>109137.12</v>
          </cell>
          <cell r="AC4282" t="str">
            <v>Силовое электрооборудование и освещение</v>
          </cell>
        </row>
        <row r="4283">
          <cell r="A4283">
            <v>2009</v>
          </cell>
          <cell r="O4283">
            <v>42809.5</v>
          </cell>
          <cell r="AC4283" t="str">
            <v>Силовое электрооборудование и освещение</v>
          </cell>
        </row>
        <row r="4284">
          <cell r="A4284">
            <v>2009</v>
          </cell>
          <cell r="O4284">
            <v>12821.4</v>
          </cell>
          <cell r="AC4284" t="str">
            <v>Силовое электрооборудование и освещение</v>
          </cell>
        </row>
        <row r="4285">
          <cell r="A4285">
            <v>2009</v>
          </cell>
          <cell r="O4285">
            <v>5438.03</v>
          </cell>
          <cell r="AC4285" t="str">
            <v>Силовое электрооборудование и освещение</v>
          </cell>
        </row>
        <row r="4286">
          <cell r="A4286">
            <v>2009</v>
          </cell>
          <cell r="O4286">
            <v>14973.6</v>
          </cell>
          <cell r="AC4286" t="str">
            <v>Силовое электрооборудование и освещение</v>
          </cell>
        </row>
        <row r="4287">
          <cell r="A4287">
            <v>2009</v>
          </cell>
          <cell r="O4287">
            <v>135.38999999999999</v>
          </cell>
          <cell r="AC4287" t="str">
            <v>Силовое электрооборудование и освещение</v>
          </cell>
        </row>
        <row r="4288">
          <cell r="A4288">
            <v>2009</v>
          </cell>
          <cell r="O4288">
            <v>1424.65</v>
          </cell>
          <cell r="AC4288" t="str">
            <v>Силовое электрооборудование и освещение</v>
          </cell>
        </row>
        <row r="4289">
          <cell r="A4289">
            <v>2009</v>
          </cell>
          <cell r="O4289">
            <v>1565.7</v>
          </cell>
          <cell r="AC4289" t="str">
            <v>Силовое электрооборудование и освещение</v>
          </cell>
        </row>
        <row r="4290">
          <cell r="A4290">
            <v>2009</v>
          </cell>
          <cell r="O4290">
            <v>62.61</v>
          </cell>
          <cell r="AC4290" t="str">
            <v>Силовое электрооборудование и освещение</v>
          </cell>
        </row>
        <row r="4291">
          <cell r="A4291">
            <v>2009</v>
          </cell>
          <cell r="O4291">
            <v>67.989999999999995</v>
          </cell>
          <cell r="AC4291" t="str">
            <v>Силовое электрооборудование и освещение</v>
          </cell>
        </row>
        <row r="4292">
          <cell r="A4292">
            <v>2009</v>
          </cell>
          <cell r="O4292">
            <v>1104.98</v>
          </cell>
          <cell r="AC4292" t="str">
            <v>Силовое электрооборудование и освещение</v>
          </cell>
        </row>
        <row r="4293">
          <cell r="A4293">
            <v>2009</v>
          </cell>
          <cell r="O4293">
            <v>3586.83</v>
          </cell>
          <cell r="AC4293" t="str">
            <v>Силовое электрооборудование и освещение</v>
          </cell>
        </row>
        <row r="4294">
          <cell r="A4294">
            <v>2009</v>
          </cell>
          <cell r="O4294">
            <v>118641.25</v>
          </cell>
          <cell r="AC4294" t="str">
            <v>Силовое электрооборудование и освещение</v>
          </cell>
        </row>
        <row r="4295">
          <cell r="A4295">
            <v>2009</v>
          </cell>
          <cell r="O4295">
            <v>246.84</v>
          </cell>
          <cell r="AC4295" t="str">
            <v>Силовое электрооборудование и освещение</v>
          </cell>
        </row>
        <row r="4296">
          <cell r="A4296">
            <v>2009</v>
          </cell>
          <cell r="O4296">
            <v>511.14</v>
          </cell>
          <cell r="AC4296" t="str">
            <v>Силовое электрооборудование и освещение</v>
          </cell>
        </row>
        <row r="4297">
          <cell r="A4297">
            <v>2009</v>
          </cell>
          <cell r="O4297">
            <v>315805.59000000003</v>
          </cell>
          <cell r="AC4297" t="str">
            <v>Силовое электрооборудование и освещение</v>
          </cell>
        </row>
        <row r="4298">
          <cell r="A4298">
            <v>2009</v>
          </cell>
          <cell r="O4298">
            <v>13321.2</v>
          </cell>
          <cell r="AC4298" t="str">
            <v>Силовое электрооборудование и освещение</v>
          </cell>
        </row>
        <row r="4299">
          <cell r="A4299">
            <v>2009</v>
          </cell>
          <cell r="O4299">
            <v>3230.63</v>
          </cell>
          <cell r="AC4299" t="str">
            <v>Силовое электрооборудование и освещение</v>
          </cell>
        </row>
        <row r="4300">
          <cell r="A4300">
            <v>2009</v>
          </cell>
          <cell r="O4300">
            <v>899.64</v>
          </cell>
          <cell r="AC4300" t="str">
            <v>Силовое электрооборудование и освещение</v>
          </cell>
        </row>
        <row r="4301">
          <cell r="A4301">
            <v>2009</v>
          </cell>
          <cell r="O4301">
            <v>95.88</v>
          </cell>
          <cell r="AC4301" t="str">
            <v>Силовое электрооборудование и освещение</v>
          </cell>
        </row>
        <row r="4302">
          <cell r="A4302">
            <v>2009</v>
          </cell>
          <cell r="O4302">
            <v>95.88</v>
          </cell>
          <cell r="AC4302" t="str">
            <v>Силовое электрооборудование и освещение</v>
          </cell>
        </row>
        <row r="4303">
          <cell r="A4303">
            <v>2009</v>
          </cell>
          <cell r="O4303">
            <v>35343.11</v>
          </cell>
          <cell r="AC4303" t="str">
            <v>Силовое электрооборудование и освещение</v>
          </cell>
        </row>
        <row r="4304">
          <cell r="A4304">
            <v>2009</v>
          </cell>
          <cell r="O4304">
            <v>8948.2999999999993</v>
          </cell>
          <cell r="AC4304" t="str">
            <v>Силовое электрооборудование и освещение</v>
          </cell>
        </row>
        <row r="4305">
          <cell r="A4305">
            <v>2009</v>
          </cell>
          <cell r="O4305">
            <v>7188.98</v>
          </cell>
          <cell r="AC4305" t="str">
            <v>Силовое электрооборудование и освещение</v>
          </cell>
        </row>
        <row r="4306">
          <cell r="A4306">
            <v>2009</v>
          </cell>
          <cell r="O4306">
            <v>1069.71</v>
          </cell>
          <cell r="AC4306" t="str">
            <v>Силовое электрооборудование и освещение</v>
          </cell>
        </row>
        <row r="4307">
          <cell r="A4307">
            <v>2009</v>
          </cell>
          <cell r="O4307">
            <v>5654.21</v>
          </cell>
          <cell r="AC4307" t="str">
            <v>Силовое электрооборудование и освещение</v>
          </cell>
        </row>
        <row r="4308">
          <cell r="A4308">
            <v>2009</v>
          </cell>
          <cell r="O4308">
            <v>8897.68</v>
          </cell>
          <cell r="AC4308" t="str">
            <v>Силовое электрооборудование и освещение</v>
          </cell>
        </row>
        <row r="4309">
          <cell r="A4309">
            <v>2009</v>
          </cell>
          <cell r="O4309">
            <v>120065.45</v>
          </cell>
          <cell r="AC4309" t="str">
            <v>Силовое электрооборудование и освещение</v>
          </cell>
        </row>
        <row r="4310">
          <cell r="A4310">
            <v>2009</v>
          </cell>
          <cell r="O4310">
            <v>49133.69</v>
          </cell>
          <cell r="AC4310" t="str">
            <v>Силовое электрооборудование и освещение</v>
          </cell>
        </row>
        <row r="4311">
          <cell r="A4311">
            <v>2009</v>
          </cell>
          <cell r="O4311">
            <v>7692.84</v>
          </cell>
          <cell r="AC4311" t="str">
            <v>Силовое электрооборудование и освещение</v>
          </cell>
        </row>
        <row r="4312">
          <cell r="A4312">
            <v>2009</v>
          </cell>
          <cell r="O4312">
            <v>705.18</v>
          </cell>
          <cell r="AC4312" t="str">
            <v>Силовое электрооборудование и освещение</v>
          </cell>
        </row>
        <row r="4313">
          <cell r="A4313">
            <v>2009</v>
          </cell>
          <cell r="O4313">
            <v>858.64</v>
          </cell>
          <cell r="AC4313" t="str">
            <v>Силовое электрооборудование и освещение</v>
          </cell>
        </row>
        <row r="4314">
          <cell r="A4314">
            <v>2009</v>
          </cell>
          <cell r="O4314">
            <v>6446.4</v>
          </cell>
          <cell r="AC4314" t="str">
            <v>Силовое электрооборудование и освещение</v>
          </cell>
        </row>
        <row r="4315">
          <cell r="A4315">
            <v>2009</v>
          </cell>
          <cell r="O4315">
            <v>23529.87</v>
          </cell>
          <cell r="AC4315" t="str">
            <v>Силовое электрооборудование и освещение</v>
          </cell>
        </row>
        <row r="4316">
          <cell r="A4316">
            <v>2009</v>
          </cell>
          <cell r="O4316">
            <v>5589.6</v>
          </cell>
          <cell r="AC4316" t="str">
            <v>Силовое электрооборудование и освещение</v>
          </cell>
        </row>
        <row r="4317">
          <cell r="A4317">
            <v>2009</v>
          </cell>
          <cell r="O4317">
            <v>135.38999999999999</v>
          </cell>
          <cell r="AC4317" t="str">
            <v>Силовое электрооборудование и освещение</v>
          </cell>
        </row>
        <row r="4318">
          <cell r="A4318">
            <v>2009</v>
          </cell>
          <cell r="O4318">
            <v>1424.65</v>
          </cell>
          <cell r="AC4318" t="str">
            <v>Силовое электрооборудование и освещение</v>
          </cell>
        </row>
        <row r="4319">
          <cell r="A4319">
            <v>2009</v>
          </cell>
          <cell r="O4319">
            <v>1565.7</v>
          </cell>
          <cell r="AC4319" t="str">
            <v>Силовое электрооборудование и освещение</v>
          </cell>
        </row>
        <row r="4320">
          <cell r="A4320">
            <v>2009</v>
          </cell>
          <cell r="O4320">
            <v>62.61</v>
          </cell>
          <cell r="AC4320" t="str">
            <v>Силовое электрооборудование и освещение</v>
          </cell>
        </row>
        <row r="4321">
          <cell r="A4321">
            <v>2009</v>
          </cell>
          <cell r="O4321">
            <v>67.989999999999995</v>
          </cell>
          <cell r="AC4321" t="str">
            <v>Силовое электрооборудование и освещение</v>
          </cell>
        </row>
        <row r="4322">
          <cell r="A4322">
            <v>2009</v>
          </cell>
          <cell r="O4322">
            <v>1104.98</v>
          </cell>
          <cell r="AC4322" t="str">
            <v>Силовое электрооборудование и освещение</v>
          </cell>
        </row>
        <row r="4323">
          <cell r="A4323">
            <v>2009</v>
          </cell>
          <cell r="O4323">
            <v>3310.92</v>
          </cell>
          <cell r="AC4323" t="str">
            <v>Силовое электрооборудование и освещение</v>
          </cell>
        </row>
        <row r="4324">
          <cell r="A4324">
            <v>2009</v>
          </cell>
          <cell r="O4324">
            <v>275.91000000000003</v>
          </cell>
          <cell r="AC4324" t="str">
            <v>Силовое электрооборудование и освещение</v>
          </cell>
        </row>
        <row r="4325">
          <cell r="A4325">
            <v>2009</v>
          </cell>
          <cell r="O4325">
            <v>118641.25</v>
          </cell>
          <cell r="AC4325" t="str">
            <v>Силовое электрооборудование и освещение</v>
          </cell>
        </row>
        <row r="4326">
          <cell r="A4326">
            <v>2009</v>
          </cell>
          <cell r="O4326">
            <v>253.47</v>
          </cell>
          <cell r="AC4326" t="str">
            <v>Силовое электрооборудование и освещение</v>
          </cell>
        </row>
        <row r="4327">
          <cell r="A4327">
            <v>2009</v>
          </cell>
          <cell r="O4327">
            <v>511.14</v>
          </cell>
          <cell r="AC4327" t="str">
            <v>Силовое электрооборудование и освещение</v>
          </cell>
        </row>
        <row r="4328">
          <cell r="A4328">
            <v>2009</v>
          </cell>
          <cell r="O4328">
            <v>347428.42</v>
          </cell>
          <cell r="AC4328" t="str">
            <v>Силовое электрооборудование и освещение</v>
          </cell>
        </row>
        <row r="4329">
          <cell r="A4329">
            <v>2009</v>
          </cell>
          <cell r="O4329">
            <v>4164.78</v>
          </cell>
          <cell r="AC4329" t="str">
            <v>Силовое электрооборудование и освещение</v>
          </cell>
        </row>
        <row r="4330">
          <cell r="A4330">
            <v>2009</v>
          </cell>
          <cell r="O4330">
            <v>5283.6</v>
          </cell>
          <cell r="AC4330" t="str">
            <v>Силовое электрооборудование и освещение</v>
          </cell>
        </row>
        <row r="4331">
          <cell r="A4331">
            <v>2009</v>
          </cell>
          <cell r="O4331">
            <v>32.31</v>
          </cell>
          <cell r="AC4331" t="str">
            <v>Силовое электрооборудование и освещение</v>
          </cell>
        </row>
        <row r="4332">
          <cell r="A4332">
            <v>2009</v>
          </cell>
          <cell r="O4332">
            <v>899.64</v>
          </cell>
          <cell r="AC4332" t="str">
            <v>Силовое электрооборудование и освещение</v>
          </cell>
        </row>
        <row r="4333">
          <cell r="A4333">
            <v>2009</v>
          </cell>
          <cell r="O4333">
            <v>95.88</v>
          </cell>
          <cell r="AC4333" t="str">
            <v>Силовое электрооборудование и освещение</v>
          </cell>
        </row>
        <row r="4334">
          <cell r="A4334">
            <v>2009</v>
          </cell>
          <cell r="O4334">
            <v>95.88</v>
          </cell>
          <cell r="AC4334" t="str">
            <v>Силовое электрооборудование и освещение</v>
          </cell>
        </row>
        <row r="4335">
          <cell r="A4335">
            <v>2009</v>
          </cell>
          <cell r="O4335">
            <v>18047.419999999998</v>
          </cell>
          <cell r="AC4335" t="str">
            <v>Силовое электрооборудование и освещение</v>
          </cell>
        </row>
        <row r="4336">
          <cell r="A4336">
            <v>2009</v>
          </cell>
          <cell r="O4336">
            <v>8948.2999999999993</v>
          </cell>
          <cell r="AC4336" t="str">
            <v>Силовое электрооборудование и освещение</v>
          </cell>
        </row>
        <row r="4337">
          <cell r="A4337">
            <v>2009</v>
          </cell>
          <cell r="O4337">
            <v>764.08</v>
          </cell>
          <cell r="AC4337" t="str">
            <v>Силовое электрооборудование и освещение</v>
          </cell>
        </row>
        <row r="4338">
          <cell r="A4338">
            <v>2009</v>
          </cell>
          <cell r="O4338">
            <v>1104.3399999999999</v>
          </cell>
          <cell r="AC4338" t="str">
            <v>Силовое электрооборудование и освещение</v>
          </cell>
        </row>
        <row r="4339">
          <cell r="A4339">
            <v>2009</v>
          </cell>
          <cell r="O4339">
            <v>6471.04</v>
          </cell>
          <cell r="AC4339" t="str">
            <v>Силовое электрооборудование и освещение</v>
          </cell>
        </row>
        <row r="4340">
          <cell r="A4340">
            <v>2009</v>
          </cell>
          <cell r="O4340">
            <v>40289.089999999997</v>
          </cell>
          <cell r="AC4340" t="str">
            <v>Силовое электрооборудование и освещение</v>
          </cell>
        </row>
        <row r="4341">
          <cell r="A4341">
            <v>2009</v>
          </cell>
          <cell r="O4341">
            <v>16470.39</v>
          </cell>
          <cell r="AC4341" t="str">
            <v>Силовое электрооборудование и освещение</v>
          </cell>
        </row>
        <row r="4342">
          <cell r="A4342">
            <v>2009</v>
          </cell>
          <cell r="O4342">
            <v>2289.6999999999998</v>
          </cell>
          <cell r="AC4342" t="str">
            <v>Силовое электрооборудование и освещение</v>
          </cell>
        </row>
        <row r="4343">
          <cell r="A4343">
            <v>2009</v>
          </cell>
          <cell r="O4343">
            <v>3723.41</v>
          </cell>
          <cell r="AC4343" t="str">
            <v>Силовое электрооборудование и освещение</v>
          </cell>
        </row>
        <row r="4344">
          <cell r="A4344">
            <v>2009</v>
          </cell>
          <cell r="O4344">
            <v>7784.64</v>
          </cell>
          <cell r="AC4344" t="str">
            <v>Силовое электрооборудование и освещение</v>
          </cell>
        </row>
        <row r="4345">
          <cell r="A4345">
            <v>2009</v>
          </cell>
          <cell r="O4345">
            <v>135.38999999999999</v>
          </cell>
          <cell r="AC4345" t="str">
            <v>Силовое электрооборудование и освещение</v>
          </cell>
        </row>
        <row r="4346">
          <cell r="A4346">
            <v>2009</v>
          </cell>
          <cell r="O4346">
            <v>1424.65</v>
          </cell>
          <cell r="AC4346" t="str">
            <v>Силовое электрооборудование и освещение</v>
          </cell>
        </row>
        <row r="4347">
          <cell r="A4347">
            <v>2009</v>
          </cell>
          <cell r="O4347">
            <v>75.77</v>
          </cell>
          <cell r="AC4347" t="str">
            <v>Силовое электрооборудование и освещение</v>
          </cell>
        </row>
        <row r="4348">
          <cell r="A4348">
            <v>2009</v>
          </cell>
          <cell r="O4348">
            <v>1565.7</v>
          </cell>
          <cell r="AC4348" t="str">
            <v>Силовое электрооборудование и освещение</v>
          </cell>
        </row>
        <row r="4349">
          <cell r="A4349">
            <v>2009</v>
          </cell>
          <cell r="O4349">
            <v>62.61</v>
          </cell>
          <cell r="AC4349" t="str">
            <v>Силовое электрооборудование и освещение</v>
          </cell>
        </row>
        <row r="4350">
          <cell r="A4350">
            <v>2009</v>
          </cell>
          <cell r="O4350">
            <v>67.989999999999995</v>
          </cell>
          <cell r="AC4350" t="str">
            <v>Силовое электрооборудование и освещение</v>
          </cell>
        </row>
        <row r="4351">
          <cell r="A4351">
            <v>2009</v>
          </cell>
          <cell r="O4351">
            <v>1104.98</v>
          </cell>
          <cell r="AC4351" t="str">
            <v>Силовое электрооборудование и освещение</v>
          </cell>
        </row>
        <row r="4352">
          <cell r="A4352">
            <v>2009</v>
          </cell>
          <cell r="O4352">
            <v>3586.83</v>
          </cell>
          <cell r="AC4352" t="str">
            <v>Силовое электрооборудование и освещение</v>
          </cell>
        </row>
        <row r="4353">
          <cell r="A4353">
            <v>2009</v>
          </cell>
          <cell r="O4353">
            <v>118641.25</v>
          </cell>
          <cell r="AC4353" t="str">
            <v>Силовое электрооборудование и освещение</v>
          </cell>
        </row>
        <row r="4354">
          <cell r="A4354">
            <v>2009</v>
          </cell>
          <cell r="O4354">
            <v>253.47</v>
          </cell>
          <cell r="AC4354" t="str">
            <v>Силовое электрооборудование и освещение</v>
          </cell>
        </row>
        <row r="4355">
          <cell r="A4355">
            <v>2009</v>
          </cell>
          <cell r="O4355">
            <v>511.14</v>
          </cell>
          <cell r="AC4355" t="str">
            <v>Силовое электрооборудование и освещение</v>
          </cell>
        </row>
        <row r="4356">
          <cell r="A4356">
            <v>2009</v>
          </cell>
          <cell r="O4356">
            <v>116582.56</v>
          </cell>
          <cell r="AC4356" t="str">
            <v>Силовое электрооборудование и освещение</v>
          </cell>
        </row>
        <row r="4357">
          <cell r="A4357">
            <v>2009</v>
          </cell>
          <cell r="O4357">
            <v>7366.62</v>
          </cell>
          <cell r="AC4357" t="str">
            <v>Силовое электрооборудование и освещение</v>
          </cell>
        </row>
        <row r="4358">
          <cell r="A4358">
            <v>2009</v>
          </cell>
          <cell r="O4358">
            <v>899.64</v>
          </cell>
          <cell r="AC4358" t="str">
            <v>Силовое электрооборудование и освещение</v>
          </cell>
        </row>
        <row r="4359">
          <cell r="A4359">
            <v>2009</v>
          </cell>
          <cell r="O4359">
            <v>95.88</v>
          </cell>
          <cell r="AC4359" t="str">
            <v>Силовое электрооборудование и освещение</v>
          </cell>
        </row>
        <row r="4360">
          <cell r="A4360">
            <v>2009</v>
          </cell>
          <cell r="O4360">
            <v>95.88</v>
          </cell>
          <cell r="AC4360" t="str">
            <v>Силовое электрооборудование и освещение</v>
          </cell>
        </row>
        <row r="4361">
          <cell r="A4361">
            <v>2009</v>
          </cell>
          <cell r="O4361">
            <v>22930.09</v>
          </cell>
          <cell r="AC4361" t="str">
            <v>Силовое электрооборудование и освещение</v>
          </cell>
        </row>
        <row r="4362">
          <cell r="A4362">
            <v>2009</v>
          </cell>
          <cell r="O4362">
            <v>7455.38</v>
          </cell>
          <cell r="AC4362" t="str">
            <v>Силовое электрооборудование и освещение</v>
          </cell>
        </row>
        <row r="4363">
          <cell r="A4363">
            <v>2009</v>
          </cell>
          <cell r="O4363">
            <v>6941.59</v>
          </cell>
          <cell r="AC4363" t="str">
            <v>Силовое электрооборудование и освещение</v>
          </cell>
        </row>
        <row r="4364">
          <cell r="A4364">
            <v>2009</v>
          </cell>
          <cell r="O4364">
            <v>1930.98</v>
          </cell>
          <cell r="AC4364" t="str">
            <v>Силовое электрооборудование и освещение</v>
          </cell>
        </row>
        <row r="4365">
          <cell r="A4365">
            <v>2009</v>
          </cell>
          <cell r="O4365">
            <v>631.04999999999995</v>
          </cell>
          <cell r="AC4365" t="str">
            <v>Силовое электрооборудование и освещение</v>
          </cell>
        </row>
        <row r="4366">
          <cell r="A4366">
            <v>2009</v>
          </cell>
          <cell r="O4366">
            <v>109439.19</v>
          </cell>
          <cell r="AC4366" t="str">
            <v>Силовое электрооборудование и освещение</v>
          </cell>
        </row>
        <row r="4367">
          <cell r="A4367">
            <v>2009</v>
          </cell>
          <cell r="O4367">
            <v>43990.78</v>
          </cell>
          <cell r="AC4367" t="str">
            <v>Силовое электрооборудование и освещение</v>
          </cell>
        </row>
        <row r="4368">
          <cell r="A4368">
            <v>2009</v>
          </cell>
          <cell r="O4368">
            <v>12905.55</v>
          </cell>
          <cell r="AC4368" t="str">
            <v>Силовое электрооборудование и освещение</v>
          </cell>
        </row>
        <row r="4369">
          <cell r="A4369">
            <v>2009</v>
          </cell>
          <cell r="O4369">
            <v>23347.8</v>
          </cell>
          <cell r="AC4369" t="str">
            <v>Силовое электрооборудование и освещение</v>
          </cell>
        </row>
        <row r="4370">
          <cell r="A4370">
            <v>2009</v>
          </cell>
          <cell r="O4370">
            <v>4080</v>
          </cell>
          <cell r="AC4370" t="str">
            <v>Силовое электрооборудование и освещение</v>
          </cell>
        </row>
        <row r="4371">
          <cell r="A4371">
            <v>2009</v>
          </cell>
          <cell r="O4371">
            <v>714</v>
          </cell>
          <cell r="AC4371" t="str">
            <v>Силовое электрооборудование и освещение</v>
          </cell>
        </row>
        <row r="4372">
          <cell r="A4372">
            <v>2009</v>
          </cell>
          <cell r="O4372">
            <v>35342.32</v>
          </cell>
          <cell r="AC4372" t="str">
            <v>Силовое электрооборудование и освещение</v>
          </cell>
        </row>
        <row r="4373">
          <cell r="A4373">
            <v>2009</v>
          </cell>
          <cell r="O4373">
            <v>4188.12</v>
          </cell>
          <cell r="AC4373" t="str">
            <v>Силовое электрооборудование и освещение</v>
          </cell>
        </row>
        <row r="4374">
          <cell r="A4374">
            <v>2009</v>
          </cell>
          <cell r="O4374">
            <v>265.95</v>
          </cell>
          <cell r="AC4374" t="str">
            <v>Силовое электрооборудование и освещение</v>
          </cell>
        </row>
        <row r="4375">
          <cell r="A4375">
            <v>2009</v>
          </cell>
          <cell r="O4375">
            <v>2841.82</v>
          </cell>
          <cell r="AC4375" t="str">
            <v>Силовое электрооборудование и освещение</v>
          </cell>
        </row>
        <row r="4376">
          <cell r="A4376">
            <v>2009</v>
          </cell>
          <cell r="O4376">
            <v>95.88</v>
          </cell>
          <cell r="AC4376" t="str">
            <v>Силовое электрооборудование и освещение</v>
          </cell>
        </row>
        <row r="4377">
          <cell r="A4377">
            <v>2009</v>
          </cell>
          <cell r="O4377">
            <v>95.88</v>
          </cell>
          <cell r="AC4377" t="str">
            <v>Силовое электрооборудование и освещение</v>
          </cell>
        </row>
        <row r="4378">
          <cell r="A4378">
            <v>2009</v>
          </cell>
          <cell r="O4378">
            <v>316073.63</v>
          </cell>
          <cell r="AC4378" t="str">
            <v>Силовое электрооборудование и освещение</v>
          </cell>
        </row>
        <row r="4379">
          <cell r="A4379">
            <v>2009</v>
          </cell>
          <cell r="O4379">
            <v>2568.9299999999998</v>
          </cell>
          <cell r="AC4379" t="str">
            <v>Силовое электрооборудование и освещение</v>
          </cell>
        </row>
        <row r="4380">
          <cell r="A4380">
            <v>2009</v>
          </cell>
          <cell r="O4380">
            <v>5273.4</v>
          </cell>
          <cell r="AC4380" t="str">
            <v>Силовое электрооборудование и освещение</v>
          </cell>
        </row>
        <row r="4381">
          <cell r="A4381">
            <v>2009</v>
          </cell>
          <cell r="O4381">
            <v>22930.09</v>
          </cell>
          <cell r="AC4381" t="str">
            <v>Силовое электрооборудование и освещение</v>
          </cell>
        </row>
        <row r="4382">
          <cell r="A4382">
            <v>2009</v>
          </cell>
          <cell r="O4382">
            <v>5218.7700000000004</v>
          </cell>
          <cell r="AC4382" t="str">
            <v>Силовое электрооборудование и освещение</v>
          </cell>
        </row>
        <row r="4383">
          <cell r="A4383">
            <v>2009</v>
          </cell>
          <cell r="O4383">
            <v>2281.41</v>
          </cell>
          <cell r="AC4383" t="str">
            <v>Силовое электрооборудование и освещение</v>
          </cell>
        </row>
        <row r="4384">
          <cell r="A4384">
            <v>2009</v>
          </cell>
          <cell r="O4384">
            <v>7888.17</v>
          </cell>
          <cell r="AC4384" t="str">
            <v>Силовое электрооборудование и освещение</v>
          </cell>
        </row>
        <row r="4385">
          <cell r="A4385">
            <v>2009</v>
          </cell>
          <cell r="O4385">
            <v>1528.16</v>
          </cell>
          <cell r="AC4385" t="str">
            <v>Силовое электрооборудование и освещение</v>
          </cell>
        </row>
        <row r="4386">
          <cell r="A4386">
            <v>2009</v>
          </cell>
          <cell r="O4386">
            <v>84024.31</v>
          </cell>
          <cell r="AC4386" t="str">
            <v>Силовое электрооборудование и освещение</v>
          </cell>
        </row>
        <row r="4387">
          <cell r="A4387">
            <v>2009</v>
          </cell>
          <cell r="O4387">
            <v>33705.5</v>
          </cell>
          <cell r="AC4387" t="str">
            <v>Силовое электрооборудование и освещение</v>
          </cell>
        </row>
        <row r="4388">
          <cell r="A4388">
            <v>2009</v>
          </cell>
          <cell r="O4388">
            <v>4550.83</v>
          </cell>
          <cell r="AC4388" t="str">
            <v>Силовое электрооборудование и освещение</v>
          </cell>
        </row>
        <row r="4389">
          <cell r="A4389">
            <v>2009</v>
          </cell>
          <cell r="O4389">
            <v>1354.05</v>
          </cell>
          <cell r="AC4389" t="str">
            <v>Силовое электрооборудование и освещение</v>
          </cell>
        </row>
        <row r="4390">
          <cell r="A4390">
            <v>2009</v>
          </cell>
          <cell r="O4390">
            <v>2570.4</v>
          </cell>
          <cell r="AC4390" t="str">
            <v>Силовое электрооборудование и освещение</v>
          </cell>
        </row>
        <row r="4391">
          <cell r="A4391">
            <v>2009</v>
          </cell>
          <cell r="O4391">
            <v>18164.16</v>
          </cell>
          <cell r="AC4391" t="str">
            <v>Силовое электрооборудование и освещение</v>
          </cell>
        </row>
        <row r="4392">
          <cell r="A4392">
            <v>2009</v>
          </cell>
          <cell r="O4392">
            <v>5549.36</v>
          </cell>
          <cell r="AC4392" t="str">
            <v>Силовое электрооборудование и освещение</v>
          </cell>
        </row>
        <row r="4393">
          <cell r="A4393">
            <v>2009</v>
          </cell>
          <cell r="O4393">
            <v>35342.32</v>
          </cell>
          <cell r="AC4393" t="str">
            <v>Силовое электрооборудование и освещение</v>
          </cell>
        </row>
        <row r="4394">
          <cell r="A4394">
            <v>2009</v>
          </cell>
          <cell r="O4394">
            <v>4188.12</v>
          </cell>
          <cell r="AC4394" t="str">
            <v>Силовое электрооборудование и освещение</v>
          </cell>
        </row>
        <row r="4395">
          <cell r="A4395">
            <v>2009</v>
          </cell>
          <cell r="O4395">
            <v>265.95</v>
          </cell>
          <cell r="AC4395" t="str">
            <v>Силовое электрооборудование и освещение</v>
          </cell>
        </row>
        <row r="4396">
          <cell r="A4396">
            <v>2009</v>
          </cell>
          <cell r="O4396">
            <v>2841.82</v>
          </cell>
          <cell r="AC4396" t="str">
            <v>Силовое электрооборудование и освещение</v>
          </cell>
        </row>
        <row r="4397">
          <cell r="A4397">
            <v>2009</v>
          </cell>
          <cell r="O4397">
            <v>95.88</v>
          </cell>
          <cell r="AC4397" t="str">
            <v>Силовое электрооборудование и освещение</v>
          </cell>
        </row>
        <row r="4398">
          <cell r="A4398">
            <v>2009</v>
          </cell>
          <cell r="O4398">
            <v>95.88</v>
          </cell>
          <cell r="AC4398" t="str">
            <v>Силовое электрооборудование и освещение</v>
          </cell>
        </row>
        <row r="4399">
          <cell r="A4399">
            <v>2009</v>
          </cell>
          <cell r="O4399">
            <v>242672.73</v>
          </cell>
          <cell r="AC4399" t="str">
            <v>Силовое электрооборудование и освещение</v>
          </cell>
        </row>
        <row r="4400">
          <cell r="A4400">
            <v>2009</v>
          </cell>
          <cell r="O4400">
            <v>6107.27</v>
          </cell>
          <cell r="AC4400" t="str">
            <v>Силовое электрооборудование и освещение</v>
          </cell>
        </row>
        <row r="4401">
          <cell r="A4401">
            <v>2009</v>
          </cell>
          <cell r="O4401">
            <v>29809.11</v>
          </cell>
          <cell r="AC4401" t="str">
            <v>Силовое электрооборудование и освещение</v>
          </cell>
        </row>
        <row r="4402">
          <cell r="A4402">
            <v>2009</v>
          </cell>
          <cell r="O4402">
            <v>22005.56</v>
          </cell>
          <cell r="AC4402" t="str">
            <v>Силовое электрооборудование и освещение</v>
          </cell>
        </row>
        <row r="4403">
          <cell r="A4403">
            <v>2009</v>
          </cell>
          <cell r="O4403">
            <v>2716.18</v>
          </cell>
          <cell r="AC4403" t="str">
            <v>Силовое электрооборудование и освещение</v>
          </cell>
        </row>
        <row r="4404">
          <cell r="A4404">
            <v>2009</v>
          </cell>
          <cell r="O4404">
            <v>102696.36</v>
          </cell>
          <cell r="AC4404" t="str">
            <v>Силовое электрооборудование и освещение</v>
          </cell>
        </row>
        <row r="4405">
          <cell r="A4405">
            <v>2009</v>
          </cell>
          <cell r="O4405">
            <v>39056.82</v>
          </cell>
          <cell r="AC4405" t="str">
            <v>Силовое электрооборудование и освещение</v>
          </cell>
        </row>
        <row r="4406">
          <cell r="A4406">
            <v>2009</v>
          </cell>
          <cell r="O4406">
            <v>6033.05</v>
          </cell>
          <cell r="AC4406" t="str">
            <v>Силовое электрооборудование и освещение</v>
          </cell>
        </row>
        <row r="4407">
          <cell r="A4407">
            <v>2009</v>
          </cell>
          <cell r="O4407">
            <v>24698.23</v>
          </cell>
          <cell r="AC4407" t="str">
            <v>Силовое электрооборудование и освещение</v>
          </cell>
        </row>
        <row r="4408">
          <cell r="A4408">
            <v>2009</v>
          </cell>
          <cell r="O4408">
            <v>13395.15</v>
          </cell>
          <cell r="AC4408" t="str">
            <v>Силовое электрооборудование и освещение</v>
          </cell>
        </row>
        <row r="4409">
          <cell r="A4409">
            <v>2009</v>
          </cell>
          <cell r="O4409">
            <v>188396.92</v>
          </cell>
          <cell r="AC4409" t="str">
            <v>Силовое электрооборудование и освещение</v>
          </cell>
        </row>
        <row r="4410">
          <cell r="A4410">
            <v>2009</v>
          </cell>
          <cell r="O4410">
            <v>187.88</v>
          </cell>
          <cell r="AC4410" t="str">
            <v>Силовое электрооборудование и освещение</v>
          </cell>
        </row>
        <row r="4411">
          <cell r="A4411">
            <v>2009</v>
          </cell>
          <cell r="O4411">
            <v>437.38</v>
          </cell>
          <cell r="AC4411" t="str">
            <v>Силовое электрооборудование и освещение</v>
          </cell>
        </row>
        <row r="4412">
          <cell r="A4412">
            <v>2009</v>
          </cell>
          <cell r="O4412">
            <v>2904.8</v>
          </cell>
          <cell r="AC4412" t="str">
            <v>Силовое электрооборудование и освещение</v>
          </cell>
        </row>
        <row r="4413">
          <cell r="A4413">
            <v>2009</v>
          </cell>
          <cell r="O4413">
            <v>296600.03000000003</v>
          </cell>
          <cell r="AC4413" t="str">
            <v>Силовое электрооборудование и освещение</v>
          </cell>
        </row>
        <row r="4414">
          <cell r="A4414">
            <v>2009</v>
          </cell>
          <cell r="O4414">
            <v>2062.6799999999998</v>
          </cell>
          <cell r="AC4414" t="str">
            <v>Силовое электрооборудование и освещение</v>
          </cell>
        </row>
        <row r="4415">
          <cell r="A4415">
            <v>2009</v>
          </cell>
          <cell r="O4415">
            <v>5258.53</v>
          </cell>
          <cell r="AC4415" t="str">
            <v>Силовое электрооборудование и освещение</v>
          </cell>
        </row>
        <row r="4416">
          <cell r="A4416">
            <v>2009</v>
          </cell>
          <cell r="O4416">
            <v>14331.37</v>
          </cell>
          <cell r="AC4416" t="str">
            <v>Силовое электрооборудование и освещение</v>
          </cell>
        </row>
        <row r="4417">
          <cell r="A4417">
            <v>2009</v>
          </cell>
          <cell r="O4417">
            <v>3727.69</v>
          </cell>
          <cell r="AC4417" t="str">
            <v>Силовое электрооборудование и освещение</v>
          </cell>
        </row>
        <row r="4418">
          <cell r="A4418">
            <v>2009</v>
          </cell>
          <cell r="O4418">
            <v>3209.14</v>
          </cell>
          <cell r="AC4418" t="str">
            <v>Силовое электрооборудование и освещение</v>
          </cell>
        </row>
        <row r="4419">
          <cell r="A4419">
            <v>2009</v>
          </cell>
          <cell r="O4419">
            <v>5326.36</v>
          </cell>
          <cell r="AC4419" t="str">
            <v>Силовое электрооборудование и освещение</v>
          </cell>
        </row>
        <row r="4420">
          <cell r="A4420">
            <v>2009</v>
          </cell>
          <cell r="O4420">
            <v>107734.97</v>
          </cell>
          <cell r="AC4420" t="str">
            <v>Силовое электрооборудование и освещение</v>
          </cell>
        </row>
        <row r="4421">
          <cell r="A4421">
            <v>2009</v>
          </cell>
          <cell r="O4421">
            <v>71727.210000000006</v>
          </cell>
          <cell r="AC4421" t="str">
            <v>Силовое электрооборудование и освещение</v>
          </cell>
        </row>
        <row r="4422">
          <cell r="A4422">
            <v>2009</v>
          </cell>
          <cell r="O4422">
            <v>15016.79</v>
          </cell>
          <cell r="AC4422" t="str">
            <v>Силовое электрооборудование и освещение</v>
          </cell>
        </row>
        <row r="4423">
          <cell r="A4423">
            <v>2009</v>
          </cell>
          <cell r="O4423">
            <v>30861.38</v>
          </cell>
          <cell r="AC4423" t="str">
            <v>Силовое электрооборудование и освещение</v>
          </cell>
        </row>
        <row r="4424">
          <cell r="A4424">
            <v>2009</v>
          </cell>
          <cell r="O4424">
            <v>137593.23000000001</v>
          </cell>
          <cell r="AC4424" t="str">
            <v>Силовое электрооборудование и освещение</v>
          </cell>
        </row>
        <row r="4425">
          <cell r="A4425">
            <v>2009</v>
          </cell>
          <cell r="O4425">
            <v>458.8</v>
          </cell>
          <cell r="AC4425" t="str">
            <v>Силовое электрооборудование и освещение</v>
          </cell>
        </row>
        <row r="4426">
          <cell r="A4426">
            <v>2009</v>
          </cell>
          <cell r="O4426">
            <v>14136.93</v>
          </cell>
          <cell r="AC4426" t="str">
            <v>Силовое электрооборудование и освещение</v>
          </cell>
        </row>
        <row r="4427">
          <cell r="A4427">
            <v>2009</v>
          </cell>
          <cell r="O4427">
            <v>1674.02</v>
          </cell>
          <cell r="AC4427" t="str">
            <v>Силовое электрооборудование и освещение</v>
          </cell>
        </row>
        <row r="4428">
          <cell r="A4428">
            <v>2009</v>
          </cell>
          <cell r="O4428">
            <v>311151.87</v>
          </cell>
          <cell r="AC4428" t="str">
            <v>Силовое электрооборудование и освещение</v>
          </cell>
        </row>
        <row r="4429">
          <cell r="A4429">
            <v>2009</v>
          </cell>
          <cell r="O4429">
            <v>7623.03</v>
          </cell>
          <cell r="AC4429" t="str">
            <v>Силовое электрооборудование и освещение</v>
          </cell>
        </row>
        <row r="4430">
          <cell r="A4430">
            <v>2009</v>
          </cell>
          <cell r="O4430">
            <v>19299.72</v>
          </cell>
          <cell r="AC4430" t="str">
            <v>Силовое электрооборудование и освещение</v>
          </cell>
        </row>
        <row r="4431">
          <cell r="A4431">
            <v>2009</v>
          </cell>
          <cell r="O4431">
            <v>3354.92</v>
          </cell>
          <cell r="AC4431" t="str">
            <v>Силовое электрооборудование и освещение</v>
          </cell>
        </row>
        <row r="4432">
          <cell r="A4432">
            <v>2009</v>
          </cell>
          <cell r="O4432">
            <v>5042.9399999999996</v>
          </cell>
          <cell r="AC4432" t="str">
            <v>Силовое электрооборудование и освещение</v>
          </cell>
        </row>
        <row r="4433">
          <cell r="A4433">
            <v>2009</v>
          </cell>
          <cell r="O4433">
            <v>4074.27</v>
          </cell>
          <cell r="AC4433" t="str">
            <v>Силовое электрооборудование и освещение</v>
          </cell>
        </row>
        <row r="4434">
          <cell r="A4434">
            <v>2009</v>
          </cell>
          <cell r="O4434">
            <v>5104.43</v>
          </cell>
          <cell r="AC4434" t="str">
            <v>Силовое электрооборудование и освещение</v>
          </cell>
        </row>
        <row r="4435">
          <cell r="A4435">
            <v>2009</v>
          </cell>
          <cell r="O4435">
            <v>97065.23</v>
          </cell>
          <cell r="AC4435" t="str">
            <v>Силовое электрооборудование и освещение</v>
          </cell>
        </row>
        <row r="4436">
          <cell r="A4436">
            <v>2009</v>
          </cell>
          <cell r="O4436">
            <v>5059.2</v>
          </cell>
          <cell r="AC4436" t="str">
            <v>Силовое электрооборудование и освещение</v>
          </cell>
        </row>
        <row r="4437">
          <cell r="A4437">
            <v>2009</v>
          </cell>
          <cell r="O4437">
            <v>695.64</v>
          </cell>
          <cell r="AC4437" t="str">
            <v>Силовое электрооборудование и освещение</v>
          </cell>
        </row>
        <row r="4438">
          <cell r="A4438">
            <v>2009</v>
          </cell>
          <cell r="O4438">
            <v>1149.18</v>
          </cell>
          <cell r="AC4438" t="str">
            <v>Силовое электрооборудование и освещение</v>
          </cell>
        </row>
        <row r="4439">
          <cell r="A4439">
            <v>2009</v>
          </cell>
          <cell r="O4439">
            <v>2405.67</v>
          </cell>
          <cell r="AC4439" t="str">
            <v>Силовое электрооборудование и освещение</v>
          </cell>
        </row>
        <row r="4440">
          <cell r="A4440">
            <v>2009</v>
          </cell>
          <cell r="O4440">
            <v>1051.47</v>
          </cell>
          <cell r="AC4440" t="str">
            <v>Силовое электрооборудование и освещение</v>
          </cell>
        </row>
        <row r="4441">
          <cell r="A4441">
            <v>2009</v>
          </cell>
          <cell r="O4441">
            <v>12522.09</v>
          </cell>
          <cell r="AC4441" t="str">
            <v>Силовое электрооборудование и освещение</v>
          </cell>
        </row>
        <row r="4442">
          <cell r="A4442">
            <v>2009</v>
          </cell>
          <cell r="O4442">
            <v>886.94</v>
          </cell>
          <cell r="AC4442" t="str">
            <v>Силовое электрооборудование и освещение</v>
          </cell>
        </row>
        <row r="4443">
          <cell r="A4443">
            <v>2009</v>
          </cell>
          <cell r="O4443">
            <v>2870.95</v>
          </cell>
          <cell r="AC4443" t="str">
            <v>Силовое электрооборудование и освещение</v>
          </cell>
        </row>
        <row r="4444">
          <cell r="A4444">
            <v>2009</v>
          </cell>
          <cell r="O4444">
            <v>-2111069</v>
          </cell>
          <cell r="AC4444" t="str">
            <v>Силовое электрооборудование и освещение</v>
          </cell>
        </row>
        <row r="4445">
          <cell r="A4445">
            <v>2009</v>
          </cell>
          <cell r="O4445">
            <v>-601.22</v>
          </cell>
          <cell r="AC4445" t="str">
            <v>Силовое электрооборудование и освещение</v>
          </cell>
        </row>
        <row r="4446">
          <cell r="A4446">
            <v>2009</v>
          </cell>
          <cell r="O4446">
            <v>-11863.82</v>
          </cell>
          <cell r="AC4446" t="str">
            <v>Силовое электрооборудование и освещение</v>
          </cell>
        </row>
        <row r="4447">
          <cell r="A4447">
            <v>2009</v>
          </cell>
          <cell r="O4447">
            <v>-29026</v>
          </cell>
          <cell r="AC4447" t="str">
            <v>Силовое электрооборудование и освещение</v>
          </cell>
        </row>
        <row r="4448">
          <cell r="A4448">
            <v>2009</v>
          </cell>
          <cell r="O4448">
            <v>-12674.15</v>
          </cell>
          <cell r="AC4448" t="str">
            <v>Силовое электрооборудование и освещение</v>
          </cell>
        </row>
        <row r="4449">
          <cell r="A4449">
            <v>2009</v>
          </cell>
          <cell r="O4449">
            <v>-8045.93</v>
          </cell>
          <cell r="AC4449" t="str">
            <v>Силовое электрооборудование и освещение</v>
          </cell>
        </row>
        <row r="4450">
          <cell r="A4450">
            <v>2009</v>
          </cell>
          <cell r="O4450">
            <v>-147640.9</v>
          </cell>
          <cell r="AC4450" t="str">
            <v>Силовое электрооборудование и освещение</v>
          </cell>
        </row>
        <row r="4451">
          <cell r="A4451">
            <v>2009</v>
          </cell>
          <cell r="O4451">
            <v>-14749.2</v>
          </cell>
          <cell r="AC4451" t="str">
            <v>Силовое электрооборудование и освещение</v>
          </cell>
        </row>
        <row r="4452">
          <cell r="A4452">
            <v>2009</v>
          </cell>
          <cell r="O4452">
            <v>-23347.8</v>
          </cell>
          <cell r="AC4452" t="str">
            <v>Силовое электрооборудование и освещение</v>
          </cell>
        </row>
        <row r="4453">
          <cell r="A4453">
            <v>2009</v>
          </cell>
          <cell r="O4453">
            <v>-8274.24</v>
          </cell>
          <cell r="AC4453" t="str">
            <v>Силовое электрооборудование и освещение</v>
          </cell>
        </row>
        <row r="4454">
          <cell r="A4454">
            <v>2009</v>
          </cell>
          <cell r="O4454">
            <v>-204704.72</v>
          </cell>
          <cell r="AC4454" t="str">
            <v>Силовое электрооборудование и освещение</v>
          </cell>
        </row>
        <row r="4455">
          <cell r="A4455">
            <v>2009</v>
          </cell>
          <cell r="O4455">
            <v>-24391.87</v>
          </cell>
          <cell r="AC4455" t="str">
            <v>Силовое электрооборудование и освещение</v>
          </cell>
        </row>
        <row r="4456">
          <cell r="A4456">
            <v>2009</v>
          </cell>
          <cell r="O4456">
            <v>-95393.66</v>
          </cell>
          <cell r="AC4456" t="str">
            <v>Силовое электрооборудование и освещение</v>
          </cell>
        </row>
        <row r="4457">
          <cell r="A4457">
            <v>2009</v>
          </cell>
          <cell r="O4457">
            <v>-106016.25</v>
          </cell>
          <cell r="AC4457" t="str">
            <v>Силовое электрооборудование и освещение</v>
          </cell>
        </row>
        <row r="4458">
          <cell r="A4458">
            <v>2009</v>
          </cell>
          <cell r="O4458">
            <v>-8376.24</v>
          </cell>
          <cell r="AC4458" t="str">
            <v>Силовое электрооборудование и освещение</v>
          </cell>
        </row>
        <row r="4459">
          <cell r="A4459">
            <v>2009</v>
          </cell>
          <cell r="O4459">
            <v>-4188.12</v>
          </cell>
          <cell r="AC4459" t="str">
            <v>Силовое электрооборудование и освещение</v>
          </cell>
        </row>
        <row r="4460">
          <cell r="A4460">
            <v>2009</v>
          </cell>
          <cell r="O4460">
            <v>-531.29</v>
          </cell>
          <cell r="AC4460" t="str">
            <v>Силовое электрооборудование и освещение</v>
          </cell>
        </row>
        <row r="4461">
          <cell r="A4461">
            <v>2009</v>
          </cell>
          <cell r="O4461">
            <v>-5683.64</v>
          </cell>
          <cell r="AC4461" t="str">
            <v>Силовое электрооборудование и освещение</v>
          </cell>
        </row>
        <row r="4462">
          <cell r="A4462">
            <v>2009</v>
          </cell>
          <cell r="O4462">
            <v>-191.76</v>
          </cell>
          <cell r="AC4462" t="str">
            <v>Силовое электрооборудование и освещение</v>
          </cell>
        </row>
        <row r="4463">
          <cell r="A4463">
            <v>2009</v>
          </cell>
          <cell r="O4463">
            <v>-191.76</v>
          </cell>
          <cell r="AC4463" t="str">
            <v>Силовое электрооборудование и освещение</v>
          </cell>
        </row>
        <row r="4464">
          <cell r="A4464">
            <v>2009</v>
          </cell>
          <cell r="O4464">
            <v>-424131.85</v>
          </cell>
          <cell r="AC4464" t="str">
            <v>Силовое электрооборудование и освещение</v>
          </cell>
        </row>
        <row r="4465">
          <cell r="A4465">
            <v>2009</v>
          </cell>
          <cell r="O4465">
            <v>-5283.6</v>
          </cell>
          <cell r="AC4465" t="str">
            <v>Силовое электрооборудование и освещение</v>
          </cell>
        </row>
        <row r="4466">
          <cell r="A4466">
            <v>2009</v>
          </cell>
          <cell r="O4466">
            <v>-5273.4</v>
          </cell>
          <cell r="AC4466" t="str">
            <v>Силовое электрооборудование и освещение</v>
          </cell>
        </row>
        <row r="4467">
          <cell r="A4467">
            <v>2009</v>
          </cell>
          <cell r="O4467">
            <v>-7689.61</v>
          </cell>
          <cell r="AC4467" t="str">
            <v>Силовое электрооборудование и освещение</v>
          </cell>
        </row>
        <row r="4468">
          <cell r="A4468">
            <v>2009</v>
          </cell>
          <cell r="O4468">
            <v>-1399.28</v>
          </cell>
          <cell r="AC4468" t="str">
            <v>Силовое электрооборудование и освещение</v>
          </cell>
        </row>
        <row r="4469">
          <cell r="A4469">
            <v>2009</v>
          </cell>
          <cell r="O4469">
            <v>-27048.65</v>
          </cell>
          <cell r="AC4469" t="str">
            <v>Силовое электрооборудование и освещение</v>
          </cell>
        </row>
        <row r="4470">
          <cell r="A4470">
            <v>2009</v>
          </cell>
          <cell r="O4470">
            <v>-16315.44</v>
          </cell>
          <cell r="AC4470" t="str">
            <v>Силовое электрооборудование и освещение</v>
          </cell>
        </row>
        <row r="4471">
          <cell r="A4471">
            <v>2009</v>
          </cell>
          <cell r="O4471">
            <v>-5576.79</v>
          </cell>
          <cell r="AC4471" t="str">
            <v>Силовое электрооборудование и освещение</v>
          </cell>
        </row>
        <row r="4472">
          <cell r="A4472">
            <v>2009</v>
          </cell>
          <cell r="O4472">
            <v>-1930.98</v>
          </cell>
          <cell r="AC4472" t="str">
            <v>Силовое электрооборудование и освещение</v>
          </cell>
        </row>
        <row r="4473">
          <cell r="A4473">
            <v>2009</v>
          </cell>
          <cell r="O4473">
            <v>-6790.45</v>
          </cell>
          <cell r="AC4473" t="str">
            <v>Силовое электрооборудование и освещение</v>
          </cell>
        </row>
        <row r="4474">
          <cell r="A4474">
            <v>2009</v>
          </cell>
          <cell r="O4474">
            <v>-261261.64</v>
          </cell>
          <cell r="AC4474" t="str">
            <v>Силовое электрооборудование и освещение</v>
          </cell>
        </row>
        <row r="4475">
          <cell r="A4475">
            <v>2009</v>
          </cell>
          <cell r="O4475">
            <v>-15225.54</v>
          </cell>
          <cell r="AC4475" t="str">
            <v>Силовое электрооборудование и освещение</v>
          </cell>
        </row>
        <row r="4476">
          <cell r="A4476">
            <v>2009</v>
          </cell>
          <cell r="O4476">
            <v>-30247.59</v>
          </cell>
          <cell r="AC4476" t="str">
            <v>Силовое электрооборудование и освещение</v>
          </cell>
        </row>
        <row r="4477">
          <cell r="A4477">
            <v>2009</v>
          </cell>
          <cell r="O4477">
            <v>-183808.95</v>
          </cell>
          <cell r="AC4477" t="str">
            <v>Силовое электрооборудование и освещение</v>
          </cell>
        </row>
        <row r="4478">
          <cell r="A4478">
            <v>2009</v>
          </cell>
          <cell r="O4478">
            <v>-187.88</v>
          </cell>
          <cell r="AC4478" t="str">
            <v>Силовое электрооборудование и освещение</v>
          </cell>
        </row>
        <row r="4479">
          <cell r="A4479">
            <v>2009</v>
          </cell>
          <cell r="O4479">
            <v>-437.38</v>
          </cell>
          <cell r="AC4479" t="str">
            <v>Силовое электрооборудование и освещение</v>
          </cell>
        </row>
        <row r="4480">
          <cell r="A4480">
            <v>2009</v>
          </cell>
          <cell r="O4480">
            <v>-2904.8</v>
          </cell>
          <cell r="AC4480" t="str">
            <v>Силовое электрооборудование и освещение</v>
          </cell>
        </row>
        <row r="4481">
          <cell r="A4481">
            <v>2009</v>
          </cell>
          <cell r="O4481">
            <v>-424131.85</v>
          </cell>
          <cell r="AC4481" t="str">
            <v>Силовое электрооборудование и освещение</v>
          </cell>
        </row>
        <row r="4482">
          <cell r="A4482">
            <v>2009</v>
          </cell>
          <cell r="O4482">
            <v>-10771.2</v>
          </cell>
          <cell r="AC4482" t="str">
            <v>Силовое электрооборудование и освещение</v>
          </cell>
        </row>
        <row r="4483">
          <cell r="A4483">
            <v>2009</v>
          </cell>
        </row>
        <row r="4484">
          <cell r="A4484">
            <v>2009</v>
          </cell>
          <cell r="O4484">
            <v>114900.12</v>
          </cell>
          <cell r="AC4484" t="str">
            <v>Общестроительные работы (внешняя отделка-фасады)</v>
          </cell>
        </row>
        <row r="4485">
          <cell r="A4485">
            <v>2009</v>
          </cell>
          <cell r="O4485">
            <v>917388.03</v>
          </cell>
          <cell r="AC4485" t="str">
            <v>Общестроительные работы (внешняя отделка-фасады)</v>
          </cell>
        </row>
        <row r="4486">
          <cell r="A4486">
            <v>2009</v>
          </cell>
          <cell r="O4486">
            <v>-72733.039999999994</v>
          </cell>
          <cell r="AC4486" t="str">
            <v>Общестроительные работы (внешняя отделка-фасады)</v>
          </cell>
        </row>
        <row r="4487">
          <cell r="A4487">
            <v>2009</v>
          </cell>
          <cell r="O4487">
            <v>70101.62</v>
          </cell>
          <cell r="AC4487" t="str">
            <v>Общестроительные работы (внешняя отделка-фасады)</v>
          </cell>
        </row>
        <row r="4488">
          <cell r="A4488">
            <v>2009</v>
          </cell>
          <cell r="O4488">
            <v>559704.87</v>
          </cell>
          <cell r="AC4488" t="str">
            <v>Общестроительные работы (внешняя отделка-фасады)</v>
          </cell>
        </row>
        <row r="4489">
          <cell r="A4489">
            <v>2009</v>
          </cell>
          <cell r="O4489">
            <v>-44374.94</v>
          </cell>
          <cell r="AC4489" t="str">
            <v>Общестроительные работы (внешняя отделка-фасады)</v>
          </cell>
        </row>
        <row r="4490">
          <cell r="A4490">
            <v>2009</v>
          </cell>
          <cell r="O4490">
            <v>122200.49</v>
          </cell>
          <cell r="AC4490" t="str">
            <v>Общестроительные работы (внешняя отделка-фасады)</v>
          </cell>
        </row>
        <row r="4491">
          <cell r="A4491">
            <v>2009</v>
          </cell>
          <cell r="O4491">
            <v>975674.71</v>
          </cell>
          <cell r="AC4491" t="str">
            <v>Общестроительные работы (внешняя отделка-фасады)</v>
          </cell>
        </row>
        <row r="4492">
          <cell r="A4492">
            <v>2009</v>
          </cell>
          <cell r="O4492">
            <v>-77354.17</v>
          </cell>
          <cell r="AC4492" t="str">
            <v>Общестроительные работы (внешняя отделка-фасады)</v>
          </cell>
        </row>
        <row r="4493">
          <cell r="A4493">
            <v>2009</v>
          </cell>
          <cell r="O4493">
            <v>90722.62</v>
          </cell>
          <cell r="AC4493" t="str">
            <v>Общестроительные работы (внешняя отделка-фасады)</v>
          </cell>
        </row>
        <row r="4494">
          <cell r="A4494">
            <v>2009</v>
          </cell>
          <cell r="O4494">
            <v>724347.48</v>
          </cell>
          <cell r="AC4494" t="str">
            <v>Общестроительные работы (внешняя отделка-фасады)</v>
          </cell>
        </row>
        <row r="4495">
          <cell r="A4495">
            <v>2009</v>
          </cell>
          <cell r="O4495">
            <v>-57428.26</v>
          </cell>
          <cell r="AC4495" t="str">
            <v>Общестроительные работы (внешняя отделка-фасады)</v>
          </cell>
        </row>
        <row r="4496">
          <cell r="A4496">
            <v>2009</v>
          </cell>
          <cell r="O4496">
            <v>45819.09</v>
          </cell>
          <cell r="AC4496" t="str">
            <v>Общестроительные работы (внешняя отделка-фасады)</v>
          </cell>
        </row>
        <row r="4497">
          <cell r="A4497">
            <v>2009</v>
          </cell>
          <cell r="O4497">
            <v>365828.02</v>
          </cell>
          <cell r="AC4497" t="str">
            <v>Общестроительные работы (внешняя отделка-фасады)</v>
          </cell>
        </row>
        <row r="4498">
          <cell r="A4498">
            <v>2009</v>
          </cell>
          <cell r="O4498">
            <v>-29003.85</v>
          </cell>
          <cell r="AC4498" t="str">
            <v>Общестроительные работы (внешняя отделка-фасады)</v>
          </cell>
        </row>
        <row r="4499">
          <cell r="A4499">
            <v>2009</v>
          </cell>
          <cell r="O4499">
            <v>46757.99</v>
          </cell>
          <cell r="AC4499" t="str">
            <v>Общестроительные работы (внешняя отделка-фасады)</v>
          </cell>
        </row>
        <row r="4500">
          <cell r="A4500">
            <v>2009</v>
          </cell>
          <cell r="O4500">
            <v>40230.57</v>
          </cell>
          <cell r="AC4500" t="str">
            <v>Общестроительные работы (внешняя отделка-фасады)</v>
          </cell>
        </row>
        <row r="4501">
          <cell r="A4501">
            <v>2009</v>
          </cell>
          <cell r="O4501">
            <v>14074.23</v>
          </cell>
          <cell r="AC4501" t="str">
            <v>Общестроительные работы (внешняя отделка-фасады)</v>
          </cell>
        </row>
        <row r="4502">
          <cell r="A4502">
            <v>2009</v>
          </cell>
          <cell r="O4502">
            <v>44278.75</v>
          </cell>
          <cell r="AC4502" t="str">
            <v>Общестроительные работы (внешняя отделка-фасады)</v>
          </cell>
        </row>
        <row r="4503">
          <cell r="A4503">
            <v>2009</v>
          </cell>
          <cell r="O4503">
            <v>6479.35</v>
          </cell>
          <cell r="AC4503" t="str">
            <v>Общестроительные работы (внешняя отделка-фасады)</v>
          </cell>
        </row>
        <row r="4504">
          <cell r="A4504">
            <v>2009</v>
          </cell>
          <cell r="O4504">
            <v>33891.519999999997</v>
          </cell>
          <cell r="AC4504" t="str">
            <v>Общестроительные работы (внешняя отделка-фасады)</v>
          </cell>
        </row>
        <row r="4505">
          <cell r="A4505">
            <v>2009</v>
          </cell>
          <cell r="O4505">
            <v>162764.19</v>
          </cell>
          <cell r="AC4505" t="str">
            <v>Общестроительные работы (внешняя отделка-фасады)</v>
          </cell>
        </row>
        <row r="4506">
          <cell r="A4506">
            <v>2009</v>
          </cell>
          <cell r="O4506">
            <v>1299542.1399999999</v>
          </cell>
          <cell r="AC4506" t="str">
            <v>Общестроительные работы (внешняя отделка-фасады)</v>
          </cell>
        </row>
        <row r="4507">
          <cell r="A4507">
            <v>2009</v>
          </cell>
          <cell r="O4507">
            <v>-103042.8</v>
          </cell>
          <cell r="AC4507" t="str">
            <v>Общестроительные работы (внешняя отделка-фасады)</v>
          </cell>
        </row>
        <row r="4508">
          <cell r="A4508">
            <v>2009</v>
          </cell>
          <cell r="O4508">
            <v>133793.76999999999</v>
          </cell>
          <cell r="AC4508" t="str">
            <v>Общестроительные работы (внешняя отделка-фасады)</v>
          </cell>
        </row>
        <row r="4509">
          <cell r="A4509">
            <v>2009</v>
          </cell>
          <cell r="O4509">
            <v>1159370.49</v>
          </cell>
          <cell r="AC4509" t="str">
            <v>Общестроительные работы (внешняя отделка-фасады)</v>
          </cell>
        </row>
        <row r="4510">
          <cell r="A4510">
            <v>2009</v>
          </cell>
          <cell r="O4510">
            <v>-91918.080000000002</v>
          </cell>
          <cell r="AC4510" t="str">
            <v>Общестроительные работы (внешняя отделка-фасады)</v>
          </cell>
        </row>
        <row r="4511">
          <cell r="A4511">
            <v>2009</v>
          </cell>
        </row>
        <row r="4512">
          <cell r="A4512">
            <v>2009</v>
          </cell>
          <cell r="O4512">
            <v>32708.29</v>
          </cell>
          <cell r="AC4512" t="str">
            <v>Слаботочные системы (система охранной сигнализации)</v>
          </cell>
        </row>
        <row r="4513">
          <cell r="A4513">
            <v>2009</v>
          </cell>
          <cell r="O4513">
            <v>33275.699999999997</v>
          </cell>
          <cell r="AC4513" t="str">
            <v>Слаботочные системы (система охранной сигнализации)</v>
          </cell>
        </row>
        <row r="4514">
          <cell r="A4514">
            <v>2009</v>
          </cell>
          <cell r="O4514">
            <v>37936.980000000003</v>
          </cell>
          <cell r="AC4514" t="str">
            <v>Слаботочные системы (система охранной сигнализации)</v>
          </cell>
        </row>
        <row r="4515">
          <cell r="A4515">
            <v>2009</v>
          </cell>
          <cell r="O4515">
            <v>7076.35</v>
          </cell>
          <cell r="AC4515" t="str">
            <v>Слаботочные системы (система охранной сигнализации)</v>
          </cell>
        </row>
        <row r="4516">
          <cell r="A4516">
            <v>2009</v>
          </cell>
          <cell r="O4516">
            <v>62058.95</v>
          </cell>
          <cell r="AC4516" t="str">
            <v>Слаботочные системы (система охранной сигнализации)</v>
          </cell>
        </row>
        <row r="4517">
          <cell r="A4517">
            <v>2009</v>
          </cell>
          <cell r="O4517">
            <v>1677.19</v>
          </cell>
          <cell r="AC4517" t="str">
            <v>Слаботочные системы (система охранной сигнализации)</v>
          </cell>
        </row>
        <row r="4518">
          <cell r="A4518">
            <v>2009</v>
          </cell>
          <cell r="O4518">
            <v>116097.38</v>
          </cell>
          <cell r="AC4518" t="str">
            <v>Слаботочные системы (система охранной сигнализации)</v>
          </cell>
        </row>
        <row r="4519">
          <cell r="A4519">
            <v>2009</v>
          </cell>
          <cell r="O4519">
            <v>3361.9</v>
          </cell>
          <cell r="AC4519" t="str">
            <v>Слаботочные системы (система охранной сигнализации)</v>
          </cell>
        </row>
        <row r="4520">
          <cell r="A4520">
            <v>2009</v>
          </cell>
          <cell r="O4520">
            <v>98124.85</v>
          </cell>
          <cell r="AC4520" t="str">
            <v>Слаботочные системы (система контроля доступа)</v>
          </cell>
        </row>
        <row r="4521">
          <cell r="A4521">
            <v>2009</v>
          </cell>
          <cell r="O4521">
            <v>99827.08</v>
          </cell>
          <cell r="AC4521" t="str">
            <v>Слаботочные системы (система контроля доступа)</v>
          </cell>
        </row>
        <row r="4522">
          <cell r="A4522">
            <v>2009</v>
          </cell>
          <cell r="O4522">
            <v>8400.51</v>
          </cell>
          <cell r="AC4522" t="str">
            <v>Слаботочные системы (система контроля доступа)</v>
          </cell>
        </row>
        <row r="4523">
          <cell r="A4523">
            <v>2009</v>
          </cell>
          <cell r="O4523">
            <v>2646.29</v>
          </cell>
          <cell r="AC4523" t="str">
            <v>Слаботочные системы (система контроля доступа)</v>
          </cell>
        </row>
        <row r="4524">
          <cell r="A4524">
            <v>2009</v>
          </cell>
          <cell r="O4524">
            <v>32567.22</v>
          </cell>
          <cell r="AC4524" t="str">
            <v>Слаботочные системы (система контроля доступа)</v>
          </cell>
        </row>
        <row r="4525">
          <cell r="A4525">
            <v>2009</v>
          </cell>
        </row>
        <row r="4526">
          <cell r="A4526">
            <v>2009</v>
          </cell>
          <cell r="O4526">
            <v>4952236.4800000004</v>
          </cell>
          <cell r="AC4526" t="str">
            <v>Наружные сети электроснабжения</v>
          </cell>
        </row>
        <row r="4527">
          <cell r="A4527">
            <v>2009</v>
          </cell>
        </row>
        <row r="4528">
          <cell r="A4528">
            <v>2009</v>
          </cell>
          <cell r="O4528">
            <v>109138.48</v>
          </cell>
          <cell r="AC4528" t="str">
            <v>Слаботочные системы (система оповещения о пожаре)</v>
          </cell>
        </row>
        <row r="4529">
          <cell r="A4529">
            <v>2009</v>
          </cell>
          <cell r="O4529">
            <v>2825.4</v>
          </cell>
          <cell r="AC4529" t="str">
            <v>Слаботочные системы (система оповещения о пожаре)</v>
          </cell>
        </row>
        <row r="4530">
          <cell r="A4530">
            <v>2009</v>
          </cell>
          <cell r="O4530">
            <v>19950.71</v>
          </cell>
          <cell r="AC4530" t="str">
            <v>Слаботочные системы (система оповещения о пожаре)</v>
          </cell>
        </row>
        <row r="4531">
          <cell r="A4531">
            <v>2009</v>
          </cell>
          <cell r="O4531">
            <v>3280.22</v>
          </cell>
          <cell r="AC4531" t="str">
            <v>Слаботочные системы (система оповещения о пожаре)</v>
          </cell>
        </row>
        <row r="4532">
          <cell r="A4532">
            <v>2009</v>
          </cell>
          <cell r="O4532">
            <v>39921.51</v>
          </cell>
          <cell r="AC4532" t="str">
            <v>Слаботочные системы (система оповещения о пожаре)</v>
          </cell>
        </row>
        <row r="4533">
          <cell r="A4533">
            <v>2009</v>
          </cell>
          <cell r="O4533">
            <v>486.72</v>
          </cell>
          <cell r="AC4533" t="str">
            <v>Слаботочные системы (система оповещения о пожаре)</v>
          </cell>
        </row>
        <row r="4534">
          <cell r="A4534">
            <v>2009</v>
          </cell>
          <cell r="O4534">
            <v>136958.13</v>
          </cell>
          <cell r="AC4534" t="str">
            <v>Слаботочные системы (система пожарной сигнализации)</v>
          </cell>
        </row>
        <row r="4535">
          <cell r="A4535">
            <v>2009</v>
          </cell>
          <cell r="O4535">
            <v>3324</v>
          </cell>
          <cell r="AC4535" t="str">
            <v>Слаботочные системы (система пожарной сигнализации)</v>
          </cell>
        </row>
        <row r="4536">
          <cell r="A4536">
            <v>2009</v>
          </cell>
          <cell r="O4536">
            <v>1534</v>
          </cell>
          <cell r="AC4536" t="str">
            <v>Слаботочные системы (система пожарной сигнализации)</v>
          </cell>
        </row>
        <row r="4537">
          <cell r="A4537">
            <v>2009</v>
          </cell>
          <cell r="O4537">
            <v>23800.84</v>
          </cell>
          <cell r="AC4537" t="str">
            <v>Слаботочные системы (система пожарной сигнализации)</v>
          </cell>
        </row>
        <row r="4538">
          <cell r="A4538">
            <v>2009</v>
          </cell>
          <cell r="O4538">
            <v>13257.29</v>
          </cell>
          <cell r="AC4538" t="str">
            <v>Слаботочные системы (система пожарной сигнализации)</v>
          </cell>
        </row>
        <row r="4539">
          <cell r="A4539">
            <v>2009</v>
          </cell>
          <cell r="O4539">
            <v>21399.71</v>
          </cell>
          <cell r="AC4539" t="str">
            <v>Слаботочные системы (система компьютерной и телефонной связи)</v>
          </cell>
        </row>
        <row r="4540">
          <cell r="A4540">
            <v>2009</v>
          </cell>
          <cell r="O4540">
            <v>554</v>
          </cell>
          <cell r="AC4540" t="str">
            <v>Слаботочные системы (система компьютерной и телефонной связи)</v>
          </cell>
        </row>
        <row r="4541">
          <cell r="A4541">
            <v>2009</v>
          </cell>
          <cell r="O4541">
            <v>3500.12</v>
          </cell>
          <cell r="AC4541" t="str">
            <v>Слаботочные системы (система компьютерной и телефонной связи)</v>
          </cell>
        </row>
        <row r="4542">
          <cell r="A4542">
            <v>2009</v>
          </cell>
          <cell r="O4542">
            <v>943.99</v>
          </cell>
          <cell r="AC4542" t="str">
            <v>Слаботочные системы (система компьютерной и телефонной связи)</v>
          </cell>
        </row>
        <row r="4543">
          <cell r="A4543">
            <v>2009</v>
          </cell>
          <cell r="O4543">
            <v>27180.1</v>
          </cell>
          <cell r="AC4543" t="str">
            <v>Слаботочные системы (система компьютерной и телефонной связи)</v>
          </cell>
        </row>
        <row r="4544">
          <cell r="A4544">
            <v>2009</v>
          </cell>
          <cell r="O4544">
            <v>47540</v>
          </cell>
          <cell r="AC4544" t="str">
            <v>Слаботочные системы (система компьютерной и телефонной связи)</v>
          </cell>
        </row>
        <row r="4545">
          <cell r="A4545">
            <v>2009</v>
          </cell>
          <cell r="O4545">
            <v>38519.47</v>
          </cell>
          <cell r="AC4545" t="str">
            <v>Слаботочные системы (система часификации)</v>
          </cell>
        </row>
        <row r="4546">
          <cell r="A4546">
            <v>2009</v>
          </cell>
          <cell r="O4546">
            <v>831</v>
          </cell>
          <cell r="AC4546" t="str">
            <v>Слаботочные системы (система часификации)</v>
          </cell>
        </row>
        <row r="4547">
          <cell r="A4547">
            <v>2009</v>
          </cell>
          <cell r="O4547">
            <v>1150.5</v>
          </cell>
          <cell r="AC4547" t="str">
            <v>Слаботочные системы (система часификации)</v>
          </cell>
        </row>
        <row r="4548">
          <cell r="A4548">
            <v>2009</v>
          </cell>
          <cell r="O4548">
            <v>6300.23</v>
          </cell>
          <cell r="AC4548" t="str">
            <v>Слаботочные системы (система часификации)</v>
          </cell>
        </row>
        <row r="4549">
          <cell r="A4549">
            <v>2009</v>
          </cell>
          <cell r="O4549">
            <v>3151.93</v>
          </cell>
          <cell r="AC4549" t="str">
            <v>Слаботочные системы (система часификации)</v>
          </cell>
        </row>
        <row r="4550">
          <cell r="A4550">
            <v>2009</v>
          </cell>
          <cell r="O4550">
            <v>10236.280000000001</v>
          </cell>
          <cell r="AC4550" t="str">
            <v>Слаботочные системы (система часификации)</v>
          </cell>
        </row>
        <row r="4551">
          <cell r="A4551">
            <v>2009</v>
          </cell>
          <cell r="O4551">
            <v>124.8</v>
          </cell>
          <cell r="AC4551" t="str">
            <v>Слаботочные системы (система часификации)</v>
          </cell>
        </row>
        <row r="4552">
          <cell r="A4552">
            <v>2009</v>
          </cell>
        </row>
        <row r="4553">
          <cell r="A4553">
            <v>2009</v>
          </cell>
          <cell r="O4553">
            <v>111330.16</v>
          </cell>
          <cell r="AC4553" t="str">
            <v>Общестроительные работы (внешняя отделка-фасады)</v>
          </cell>
        </row>
        <row r="4554">
          <cell r="A4554">
            <v>2009</v>
          </cell>
          <cell r="O4554">
            <v>888881.01</v>
          </cell>
          <cell r="AC4554" t="str">
            <v>Общестроительные работы (внешняя отделка-фасады)</v>
          </cell>
        </row>
        <row r="4555">
          <cell r="A4555">
            <v>2009</v>
          </cell>
          <cell r="O4555">
            <v>-70472.929999999993</v>
          </cell>
          <cell r="AC4555" t="str">
            <v>Общестроительные работы (внешняя отделка-фасады)</v>
          </cell>
        </row>
        <row r="4556">
          <cell r="A4556">
            <v>2009</v>
          </cell>
          <cell r="O4556">
            <v>36413.5</v>
          </cell>
          <cell r="AC4556" t="str">
            <v>Общестроительные работы (внешняя отделка-фасады)</v>
          </cell>
        </row>
        <row r="4557">
          <cell r="A4557">
            <v>2009</v>
          </cell>
          <cell r="O4557">
            <v>8643.9599999999991</v>
          </cell>
          <cell r="AC4557" t="str">
            <v>Общестроительные работы (внешняя отделка-фасады)</v>
          </cell>
        </row>
        <row r="4558">
          <cell r="A4558">
            <v>2009</v>
          </cell>
          <cell r="O4558">
            <v>20985.439999999999</v>
          </cell>
          <cell r="AC4558" t="str">
            <v>Общестроительные работы (внешняя отделка-фасады)</v>
          </cell>
        </row>
        <row r="4559">
          <cell r="A4559">
            <v>2009</v>
          </cell>
          <cell r="O4559">
            <v>3540.93</v>
          </cell>
          <cell r="AC4559" t="str">
            <v>Общестроительные работы (внешняя отделка-фасады)</v>
          </cell>
        </row>
        <row r="4560">
          <cell r="A4560">
            <v>2009</v>
          </cell>
          <cell r="O4560">
            <v>46573</v>
          </cell>
          <cell r="AC4560" t="str">
            <v>Общестроительные работы (внешняя отделка-фасады)</v>
          </cell>
        </row>
        <row r="4561">
          <cell r="A4561">
            <v>2009</v>
          </cell>
          <cell r="O4561">
            <v>84208.88</v>
          </cell>
          <cell r="AC4561" t="str">
            <v>Общестроительные работы (внешняя отделка-фасады)</v>
          </cell>
        </row>
        <row r="4562">
          <cell r="A4562">
            <v>2009</v>
          </cell>
          <cell r="O4562">
            <v>18675.97</v>
          </cell>
          <cell r="AC4562" t="str">
            <v>Общестроительные работы (внешняя отделка-фасады)</v>
          </cell>
        </row>
        <row r="4563">
          <cell r="A4563">
            <v>2009</v>
          </cell>
          <cell r="O4563">
            <v>300.70999999999998</v>
          </cell>
          <cell r="AC4563" t="str">
            <v>Общестроительные работы (внешняя отделка-фасады)</v>
          </cell>
        </row>
        <row r="4564">
          <cell r="A4564">
            <v>2009</v>
          </cell>
          <cell r="O4564">
            <v>27414.9</v>
          </cell>
          <cell r="AC4564" t="str">
            <v>Общестроительные работы (внешняя отделка-фасады)</v>
          </cell>
        </row>
        <row r="4565">
          <cell r="A4565">
            <v>2009</v>
          </cell>
          <cell r="O4565">
            <v>60062.07</v>
          </cell>
          <cell r="AC4565" t="str">
            <v>Общестроительные работы (внешняя отделка-фасады)</v>
          </cell>
        </row>
        <row r="4566">
          <cell r="A4566">
            <v>2009</v>
          </cell>
          <cell r="O4566">
            <v>61008.959999999999</v>
          </cell>
          <cell r="AC4566" t="str">
            <v>Общестроительные работы (внешняя отделка-фасады)</v>
          </cell>
        </row>
        <row r="4567">
          <cell r="A4567">
            <v>2009</v>
          </cell>
          <cell r="O4567">
            <v>8314.2900000000009</v>
          </cell>
          <cell r="AC4567" t="str">
            <v>Общестроительные работы (внешняя отделка-фасады)</v>
          </cell>
        </row>
        <row r="4568">
          <cell r="A4568">
            <v>2009</v>
          </cell>
          <cell r="O4568">
            <v>4866.8100000000004</v>
          </cell>
          <cell r="AC4568" t="str">
            <v>Общестроительные работы (внешняя отделка-фасады)</v>
          </cell>
        </row>
        <row r="4569">
          <cell r="A4569">
            <v>2009</v>
          </cell>
          <cell r="O4569">
            <v>4209.5200000000004</v>
          </cell>
          <cell r="AC4569" t="str">
            <v>Общестроительные работы (внешняя отделка-фасады)</v>
          </cell>
        </row>
        <row r="4570">
          <cell r="A4570">
            <v>2009</v>
          </cell>
          <cell r="O4570">
            <v>352.38</v>
          </cell>
          <cell r="AC4570" t="str">
            <v>Общестроительные работы (внешняя отделка-фасады)</v>
          </cell>
        </row>
        <row r="4571">
          <cell r="A4571">
            <v>2009</v>
          </cell>
          <cell r="O4571">
            <v>451316.88</v>
          </cell>
          <cell r="AC4571" t="str">
            <v>Общестроительные работы (внешняя отделка-фасады)</v>
          </cell>
        </row>
        <row r="4572">
          <cell r="A4572">
            <v>2009</v>
          </cell>
          <cell r="O4572">
            <v>388314.46</v>
          </cell>
          <cell r="AC4572" t="str">
            <v>Общестроительные работы (внешняя отделка-фасады)</v>
          </cell>
        </row>
        <row r="4573">
          <cell r="A4573">
            <v>2009</v>
          </cell>
          <cell r="O4573">
            <v>135076.70000000001</v>
          </cell>
          <cell r="AC4573" t="str">
            <v>Общестроительные работы (внешняя отделка-фасады)</v>
          </cell>
        </row>
        <row r="4574">
          <cell r="A4574">
            <v>2009</v>
          </cell>
          <cell r="O4574">
            <v>424957.8</v>
          </cell>
          <cell r="AC4574" t="str">
            <v>Общестроительные работы (внешняя отделка-фасады)</v>
          </cell>
        </row>
        <row r="4575">
          <cell r="A4575">
            <v>2009</v>
          </cell>
          <cell r="O4575">
            <v>62184.67</v>
          </cell>
          <cell r="AC4575" t="str">
            <v>Общестроительные работы (внешняя отделка-фасады)</v>
          </cell>
        </row>
        <row r="4576">
          <cell r="A4576">
            <v>2009</v>
          </cell>
          <cell r="O4576">
            <v>21392.54</v>
          </cell>
          <cell r="AC4576" t="str">
            <v>Общестроительные работы (внешняя отделка-фасады)</v>
          </cell>
        </row>
        <row r="4577">
          <cell r="A4577">
            <v>2009</v>
          </cell>
          <cell r="O4577">
            <v>4979.51</v>
          </cell>
          <cell r="AC4577" t="str">
            <v>Общестроительные работы (внешняя отделка-фасады)</v>
          </cell>
        </row>
        <row r="4578">
          <cell r="A4578">
            <v>2009</v>
          </cell>
          <cell r="O4578">
            <v>10918.35</v>
          </cell>
          <cell r="AC4578" t="str">
            <v>Общестроительные работы (внешняя отделка-фасады)</v>
          </cell>
        </row>
        <row r="4579">
          <cell r="A4579">
            <v>2009</v>
          </cell>
          <cell r="O4579">
            <v>1782.27</v>
          </cell>
          <cell r="AC4579" t="str">
            <v>Общестроительные работы (внешняя отделка-фасады)</v>
          </cell>
        </row>
        <row r="4580">
          <cell r="A4580">
            <v>2009</v>
          </cell>
          <cell r="O4580">
            <v>117.08</v>
          </cell>
          <cell r="AC4580" t="str">
            <v>Общестроительные работы (внешняя отделка-фасады)</v>
          </cell>
        </row>
        <row r="4581">
          <cell r="A4581">
            <v>2009</v>
          </cell>
          <cell r="O4581">
            <v>3557.9</v>
          </cell>
          <cell r="AC4581" t="str">
            <v>Общестроительные работы (внешняя отделка-фасады)</v>
          </cell>
        </row>
        <row r="4582">
          <cell r="A4582">
            <v>2009</v>
          </cell>
          <cell r="O4582">
            <v>6378.65</v>
          </cell>
          <cell r="AC4582" t="str">
            <v>Общестроительные работы (внешняя отделка-фасады)</v>
          </cell>
        </row>
        <row r="4583">
          <cell r="A4583">
            <v>2009</v>
          </cell>
          <cell r="O4583">
            <v>6479.12</v>
          </cell>
          <cell r="AC4583" t="str">
            <v>Общестроительные работы (внешняя отделка-фасады)</v>
          </cell>
        </row>
        <row r="4584">
          <cell r="A4584">
            <v>2009</v>
          </cell>
          <cell r="O4584">
            <v>46615.89</v>
          </cell>
          <cell r="AC4584" t="str">
            <v>Общестроительные работы (внешняя отделка-фасады)</v>
          </cell>
        </row>
        <row r="4585">
          <cell r="A4585">
            <v>2009</v>
          </cell>
          <cell r="O4585">
            <v>372191.2</v>
          </cell>
          <cell r="AC4585" t="str">
            <v>Общестроительные работы (внешняя отделка-фасады)</v>
          </cell>
        </row>
        <row r="4586">
          <cell r="A4586">
            <v>2009</v>
          </cell>
          <cell r="O4586">
            <v>-29508.34</v>
          </cell>
          <cell r="AC4586" t="str">
            <v>Общестроительные работы (внешняя отделка-фасады)</v>
          </cell>
        </row>
        <row r="4587">
          <cell r="A4587">
            <v>2009</v>
          </cell>
          <cell r="O4587">
            <v>47535.41</v>
          </cell>
          <cell r="AC4587" t="str">
            <v>Общестроительные работы (внешняя отделка-фасады)</v>
          </cell>
        </row>
        <row r="4588">
          <cell r="A4588">
            <v>2009</v>
          </cell>
          <cell r="O4588">
            <v>40899.360000000001</v>
          </cell>
          <cell r="AC4588" t="str">
            <v>Общестроительные работы (внешняя отделка-фасады)</v>
          </cell>
        </row>
        <row r="4589">
          <cell r="A4589">
            <v>2009</v>
          </cell>
          <cell r="O4589">
            <v>14306.7</v>
          </cell>
          <cell r="AC4589" t="str">
            <v>Общестроительные работы (внешняя отделка-фасады)</v>
          </cell>
        </row>
        <row r="4590">
          <cell r="A4590">
            <v>2009</v>
          </cell>
          <cell r="O4590">
            <v>45009.47</v>
          </cell>
          <cell r="AC4590" t="str">
            <v>Общестроительные работы (внешняя отделка-фасады)</v>
          </cell>
        </row>
        <row r="4591">
          <cell r="A4591">
            <v>2009</v>
          </cell>
          <cell r="O4591">
            <v>6586.27</v>
          </cell>
          <cell r="AC4591" t="str">
            <v>Общестроительные работы (внешняя отделка-фасады)</v>
          </cell>
        </row>
        <row r="4592">
          <cell r="A4592">
            <v>2009</v>
          </cell>
          <cell r="O4592">
            <v>34600.54</v>
          </cell>
          <cell r="AC4592" t="str">
            <v>Общестроительные работы (внешняя отделка-фасады)</v>
          </cell>
        </row>
        <row r="4593">
          <cell r="A4593">
            <v>2009</v>
          </cell>
          <cell r="O4593">
            <v>136345.60000000001</v>
          </cell>
          <cell r="AC4593" t="str">
            <v>Общестроительные работы (внешняя отделка-фасады)</v>
          </cell>
        </row>
        <row r="4594">
          <cell r="A4594">
            <v>2009</v>
          </cell>
          <cell r="O4594">
            <v>1088611.98</v>
          </cell>
          <cell r="AC4594" t="str">
            <v>Общестроительные работы (внешняя отделка-фасады)</v>
          </cell>
        </row>
        <row r="4595">
          <cell r="A4595">
            <v>2009</v>
          </cell>
          <cell r="O4595">
            <v>-86308.15</v>
          </cell>
          <cell r="AC4595" t="str">
            <v>Общестроительные работы (внешняя отделка-фасады)</v>
          </cell>
        </row>
        <row r="4596">
          <cell r="A4596">
            <v>2009</v>
          </cell>
          <cell r="O4596">
            <v>98357.08</v>
          </cell>
          <cell r="AC4596" t="str">
            <v>Общестроительные работы (внешняя отделка-фасады)</v>
          </cell>
        </row>
        <row r="4597">
          <cell r="A4597">
            <v>2009</v>
          </cell>
          <cell r="O4597">
            <v>852300.02</v>
          </cell>
          <cell r="AC4597" t="str">
            <v>Общестроительные работы (внешняя отделка-фасады)</v>
          </cell>
        </row>
        <row r="4598">
          <cell r="A4598">
            <v>2009</v>
          </cell>
          <cell r="O4598">
            <v>-67572.69</v>
          </cell>
          <cell r="AC4598" t="str">
            <v>Общестроительные работы (внешняя отделка-фасады)</v>
          </cell>
        </row>
        <row r="4599">
          <cell r="A4599">
            <v>2009</v>
          </cell>
        </row>
        <row r="4600">
          <cell r="A4600">
            <v>2009</v>
          </cell>
          <cell r="O4600">
            <v>11959.26</v>
          </cell>
          <cell r="AC4600" t="str">
            <v>Общестроительные работы (внешняя отделка-фасады)</v>
          </cell>
        </row>
        <row r="4601">
          <cell r="A4601">
            <v>2009</v>
          </cell>
          <cell r="O4601">
            <v>95483.99</v>
          </cell>
          <cell r="AC4601" t="str">
            <v>Общестроительные работы (внешняя отделка-фасады)</v>
          </cell>
        </row>
        <row r="4602">
          <cell r="A4602">
            <v>2009</v>
          </cell>
          <cell r="O4602">
            <v>-7570.23</v>
          </cell>
          <cell r="AC4602" t="str">
            <v>Общестроительные работы (внешняя отделка-фасады)</v>
          </cell>
        </row>
        <row r="4603">
          <cell r="A4603">
            <v>2009</v>
          </cell>
          <cell r="O4603">
            <v>9876.4</v>
          </cell>
          <cell r="AC4603" t="str">
            <v>Общестроительные работы (внешняя отделка-фасады)</v>
          </cell>
        </row>
        <row r="4604">
          <cell r="A4604">
            <v>2009</v>
          </cell>
          <cell r="O4604">
            <v>85582.89</v>
          </cell>
          <cell r="AC4604" t="str">
            <v>Общестроительные работы (внешняя отделка-фасады)</v>
          </cell>
        </row>
        <row r="4605">
          <cell r="A4605">
            <v>2009</v>
          </cell>
          <cell r="O4605">
            <v>-6785.25</v>
          </cell>
          <cell r="AC4605" t="str">
            <v>Общестроительные работы (внешняя отделка-фасады)</v>
          </cell>
        </row>
        <row r="4606">
          <cell r="A4606">
            <v>2009</v>
          </cell>
        </row>
        <row r="4607">
          <cell r="A4607">
            <v>2009</v>
          </cell>
          <cell r="O4607">
            <v>162995.48000000001</v>
          </cell>
          <cell r="AC4607" t="str">
            <v>Общестроительные работы (внешняя отделка-фасады)</v>
          </cell>
        </row>
        <row r="4608">
          <cell r="A4608">
            <v>2009</v>
          </cell>
          <cell r="O4608">
            <v>140239.07</v>
          </cell>
          <cell r="AC4608" t="str">
            <v>Общестроительные работы (внешняя отделка-фасады)</v>
          </cell>
        </row>
        <row r="4609">
          <cell r="A4609">
            <v>2009</v>
          </cell>
          <cell r="O4609">
            <v>48726.2</v>
          </cell>
          <cell r="AC4609" t="str">
            <v>Общестроительные работы (внешняя отделка-фасады)</v>
          </cell>
        </row>
        <row r="4610">
          <cell r="A4610">
            <v>2009</v>
          </cell>
          <cell r="O4610">
            <v>153294.5</v>
          </cell>
          <cell r="AC4610" t="str">
            <v>Общестроительные работы (внешняя отделка-фасады)</v>
          </cell>
        </row>
        <row r="4611">
          <cell r="A4611">
            <v>2009</v>
          </cell>
          <cell r="O4611">
            <v>22431.82</v>
          </cell>
          <cell r="AC4611" t="str">
            <v>Общестроительные работы (внешняя отделка-фасады)</v>
          </cell>
        </row>
        <row r="4612">
          <cell r="A4612">
            <v>2009</v>
          </cell>
          <cell r="O4612">
            <v>65897.149999999994</v>
          </cell>
          <cell r="AC4612" t="str">
            <v>Общестроительные работы (внешняя отделка-фасады)</v>
          </cell>
        </row>
        <row r="4613">
          <cell r="A4613">
            <v>2009</v>
          </cell>
          <cell r="O4613">
            <v>947.35</v>
          </cell>
          <cell r="AC4613" t="str">
            <v>Общестроительные работы (внешняя отделка-фасады)</v>
          </cell>
        </row>
        <row r="4614">
          <cell r="A4614">
            <v>2009</v>
          </cell>
          <cell r="O4614">
            <v>8213.2199999999993</v>
          </cell>
          <cell r="AC4614" t="str">
            <v>Общестроительные работы (внешняя отделка-фасады)</v>
          </cell>
        </row>
        <row r="4615">
          <cell r="A4615">
            <v>2009</v>
          </cell>
          <cell r="O4615">
            <v>-651.16999999999996</v>
          </cell>
          <cell r="AC4615" t="str">
            <v>Общестроительные работы (внешняя отделка-фасады)</v>
          </cell>
        </row>
        <row r="4616">
          <cell r="A4616">
            <v>2009</v>
          </cell>
        </row>
        <row r="4617">
          <cell r="A4617">
            <v>2009</v>
          </cell>
          <cell r="O4617">
            <v>14208.96</v>
          </cell>
          <cell r="AC4617" t="str">
            <v>Общестроительные работы (внешняя отделка-фасады)</v>
          </cell>
        </row>
        <row r="4618">
          <cell r="A4618">
            <v>2009</v>
          </cell>
          <cell r="O4618">
            <v>113446.32</v>
          </cell>
          <cell r="AC4618" t="str">
            <v>Общестроительные работы (внешняя отделка-фасады)</v>
          </cell>
        </row>
        <row r="4619">
          <cell r="A4619">
            <v>2009</v>
          </cell>
          <cell r="O4619">
            <v>-8994.34</v>
          </cell>
          <cell r="AC4619" t="str">
            <v>Общестроительные работы (внешняя отделка-фасады)</v>
          </cell>
        </row>
        <row r="4620">
          <cell r="A4620">
            <v>2009</v>
          </cell>
          <cell r="O4620">
            <v>16986.84</v>
          </cell>
          <cell r="AC4620" t="str">
            <v>Общестроительные работы (внешняя отделка-фасады)</v>
          </cell>
        </row>
        <row r="4621">
          <cell r="A4621">
            <v>2009</v>
          </cell>
          <cell r="O4621">
            <v>135626.53</v>
          </cell>
          <cell r="AC4621" t="str">
            <v>Общестроительные работы (внешняя отделка-фасады)</v>
          </cell>
        </row>
        <row r="4622">
          <cell r="A4622">
            <v>2009</v>
          </cell>
          <cell r="O4622">
            <v>-10752.84</v>
          </cell>
          <cell r="AC4622" t="str">
            <v>Общестроительные работы (внешняя отделка-фасады)</v>
          </cell>
        </row>
        <row r="4623">
          <cell r="A4623">
            <v>2009</v>
          </cell>
          <cell r="O4623">
            <v>136231.67000000001</v>
          </cell>
          <cell r="AC4623" t="str">
            <v>Общестроительные работы (внешняя отделка-фасады)</v>
          </cell>
        </row>
        <row r="4624">
          <cell r="A4624">
            <v>2009</v>
          </cell>
          <cell r="O4624">
            <v>1087702.95</v>
          </cell>
          <cell r="AC4624" t="str">
            <v>Общестроительные работы (внешняя отделка-фасады)</v>
          </cell>
        </row>
        <row r="4625">
          <cell r="A4625">
            <v>2009</v>
          </cell>
          <cell r="O4625">
            <v>-86236.08</v>
          </cell>
          <cell r="AC4625" t="str">
            <v>Общестроительные работы (внешняя отделка-фасады)</v>
          </cell>
        </row>
        <row r="4626">
          <cell r="A4626">
            <v>2009</v>
          </cell>
          <cell r="O4626">
            <v>107551.12</v>
          </cell>
          <cell r="AC4626" t="str">
            <v>Общестроительные работы (внешняя отделка-фасады)</v>
          </cell>
        </row>
        <row r="4627">
          <cell r="A4627">
            <v>2009</v>
          </cell>
          <cell r="O4627">
            <v>931968.79</v>
          </cell>
          <cell r="AC4627" t="str">
            <v>Общестроительные работы (внешняя отделка-фасады)</v>
          </cell>
        </row>
        <row r="4628">
          <cell r="A4628">
            <v>2009</v>
          </cell>
          <cell r="O4628">
            <v>-73889.05</v>
          </cell>
          <cell r="AC4628" t="str">
            <v>Общестроительные работы (внешняя отделка-фасады)</v>
          </cell>
        </row>
        <row r="4629">
          <cell r="A4629">
            <v>2009</v>
          </cell>
        </row>
        <row r="4630">
          <cell r="A4630">
            <v>2009</v>
          </cell>
          <cell r="O4630">
            <v>30917.88</v>
          </cell>
          <cell r="AC4630" t="str">
            <v>Общестроительные работы (внешняя отделка-фасады)</v>
          </cell>
        </row>
        <row r="4631">
          <cell r="A4631">
            <v>2009</v>
          </cell>
          <cell r="O4631">
            <v>246854.83</v>
          </cell>
          <cell r="AC4631" t="str">
            <v>Общестроительные работы (внешняя отделка-фасады)</v>
          </cell>
        </row>
        <row r="4632">
          <cell r="A4632">
            <v>2009</v>
          </cell>
          <cell r="O4632">
            <v>-19571.330000000002</v>
          </cell>
          <cell r="AC4632" t="str">
            <v>Общестроительные работы (внешняя отделка-фасады)</v>
          </cell>
        </row>
        <row r="4633">
          <cell r="A4633">
            <v>2009</v>
          </cell>
          <cell r="O4633">
            <v>27907.66</v>
          </cell>
          <cell r="AC4633" t="str">
            <v>Общестроительные работы (внешняя отделка-фасады)</v>
          </cell>
        </row>
        <row r="4634">
          <cell r="A4634">
            <v>2009</v>
          </cell>
          <cell r="O4634">
            <v>222820.21</v>
          </cell>
          <cell r="AC4634" t="str">
            <v>Общестроительные работы (внешняя отделка-фасады)</v>
          </cell>
        </row>
        <row r="4635">
          <cell r="A4635">
            <v>2009</v>
          </cell>
          <cell r="O4635">
            <v>-17665.8</v>
          </cell>
          <cell r="AC4635" t="str">
            <v>Общестроительные работы (внешняя отделка-фасады)</v>
          </cell>
        </row>
        <row r="4636">
          <cell r="A4636">
            <v>2009</v>
          </cell>
          <cell r="O4636">
            <v>14322.57</v>
          </cell>
          <cell r="AC4636" t="str">
            <v>Общестроительные работы (внешняя отделка-фасады)</v>
          </cell>
        </row>
        <row r="4637">
          <cell r="A4637">
            <v>2009</v>
          </cell>
          <cell r="O4637">
            <v>114355.35</v>
          </cell>
          <cell r="AC4637" t="str">
            <v>Общестроительные работы (внешняя отделка-фасады)</v>
          </cell>
        </row>
        <row r="4638">
          <cell r="A4638">
            <v>2009</v>
          </cell>
          <cell r="O4638">
            <v>-9066.41</v>
          </cell>
          <cell r="AC4638" t="str">
            <v>Общестроительные работы (внешняя отделка-фасады)</v>
          </cell>
        </row>
        <row r="4639">
          <cell r="A4639">
            <v>2009</v>
          </cell>
          <cell r="O4639">
            <v>67136.56</v>
          </cell>
          <cell r="AC4639" t="str">
            <v>Общестроительные работы (внешняя отделка-фасады)</v>
          </cell>
        </row>
        <row r="4640">
          <cell r="A4640">
            <v>2009</v>
          </cell>
          <cell r="O4640">
            <v>536033.86</v>
          </cell>
          <cell r="AC4640" t="str">
            <v>Общестроительные работы (внешняя отделка-фасады)</v>
          </cell>
        </row>
        <row r="4641">
          <cell r="A4641">
            <v>2009</v>
          </cell>
          <cell r="O4641">
            <v>-42498.239999999998</v>
          </cell>
          <cell r="AC4641" t="str">
            <v>Общестроительные работы (внешняя отделка-фасады)</v>
          </cell>
        </row>
        <row r="4642">
          <cell r="A4642">
            <v>2009</v>
          </cell>
          <cell r="O4642">
            <v>63449.72</v>
          </cell>
          <cell r="AC4642" t="str">
            <v>Общестроительные работы (внешняя отделка-фасады)</v>
          </cell>
        </row>
        <row r="4643">
          <cell r="A4643">
            <v>2009</v>
          </cell>
          <cell r="O4643">
            <v>549814.68000000005</v>
          </cell>
          <cell r="AC4643" t="str">
            <v>Общестроительные работы (внешняя отделка-фасады)</v>
          </cell>
        </row>
        <row r="4644">
          <cell r="A4644">
            <v>2009</v>
          </cell>
          <cell r="O4644">
            <v>-43590.82</v>
          </cell>
          <cell r="AC4644" t="str">
            <v>Общестроительные работы (внешняя отделка-фасады)</v>
          </cell>
        </row>
        <row r="4645">
          <cell r="A4645">
            <v>2009</v>
          </cell>
        </row>
        <row r="4646">
          <cell r="A4646">
            <v>2009</v>
          </cell>
          <cell r="O4646">
            <v>43515.69</v>
          </cell>
          <cell r="AC4646" t="str">
            <v>Силовое электрооборудование и освещение</v>
          </cell>
        </row>
        <row r="4647">
          <cell r="A4647">
            <v>2009</v>
          </cell>
          <cell r="O4647">
            <v>126977.76</v>
          </cell>
          <cell r="AC4647" t="str">
            <v>Силовое электрооборудование и освещение</v>
          </cell>
        </row>
        <row r="4648">
          <cell r="A4648">
            <v>2009</v>
          </cell>
          <cell r="O4648">
            <v>30767.14</v>
          </cell>
          <cell r="AC4648" t="str">
            <v>Силовое электрооборудование и освещение</v>
          </cell>
        </row>
        <row r="4649">
          <cell r="A4649">
            <v>2009</v>
          </cell>
          <cell r="O4649">
            <v>2621.97</v>
          </cell>
          <cell r="AC4649" t="str">
            <v>Силовое электрооборудование и освещение</v>
          </cell>
        </row>
        <row r="4650">
          <cell r="A4650">
            <v>2009</v>
          </cell>
          <cell r="O4650">
            <v>54805.69</v>
          </cell>
          <cell r="AC4650" t="str">
            <v>Силовое электрооборудование и освещение</v>
          </cell>
        </row>
        <row r="4651">
          <cell r="A4651">
            <v>2009</v>
          </cell>
          <cell r="O4651">
            <v>41137.54</v>
          </cell>
          <cell r="AC4651" t="str">
            <v>Силовое электрооборудование и освещение</v>
          </cell>
        </row>
        <row r="4652">
          <cell r="A4652">
            <v>2009</v>
          </cell>
          <cell r="O4652">
            <v>4192.3599999999997</v>
          </cell>
          <cell r="AC4652" t="str">
            <v>Силовое электрооборудование и освещение</v>
          </cell>
        </row>
        <row r="4653">
          <cell r="A4653">
            <v>2009</v>
          </cell>
          <cell r="O4653">
            <v>3890.16</v>
          </cell>
          <cell r="AC4653" t="str">
            <v>Силовое электрооборудование и освещение</v>
          </cell>
        </row>
        <row r="4654">
          <cell r="A4654">
            <v>2009</v>
          </cell>
          <cell r="O4654">
            <v>9300.9699999999993</v>
          </cell>
          <cell r="AC4654" t="str">
            <v>Силовое электрооборудование и освещение</v>
          </cell>
        </row>
        <row r="4655">
          <cell r="A4655">
            <v>2009</v>
          </cell>
          <cell r="O4655">
            <v>13465.13</v>
          </cell>
          <cell r="AC4655" t="str">
            <v>Силовое электрооборудование и освещение</v>
          </cell>
        </row>
        <row r="4656">
          <cell r="A4656">
            <v>2009</v>
          </cell>
          <cell r="O4656">
            <v>276.33999999999997</v>
          </cell>
          <cell r="AC4656" t="str">
            <v>Силовое электрооборудование и освещение</v>
          </cell>
        </row>
        <row r="4657">
          <cell r="A4657">
            <v>2009</v>
          </cell>
          <cell r="O4657">
            <v>1163.51</v>
          </cell>
          <cell r="AC4657" t="str">
            <v>Силовое электрооборудование и освещение</v>
          </cell>
        </row>
        <row r="4658">
          <cell r="A4658">
            <v>2009</v>
          </cell>
          <cell r="O4658">
            <v>470.14</v>
          </cell>
          <cell r="AC4658" t="str">
            <v>Силовое электрооборудование и освещение</v>
          </cell>
        </row>
        <row r="4659">
          <cell r="A4659">
            <v>2009</v>
          </cell>
          <cell r="O4659">
            <v>37.01</v>
          </cell>
          <cell r="AC4659" t="str">
            <v>Силовое электрооборудование и освещение</v>
          </cell>
        </row>
        <row r="4660">
          <cell r="A4660">
            <v>2009</v>
          </cell>
          <cell r="O4660">
            <v>3553.06</v>
          </cell>
          <cell r="AC4660" t="str">
            <v>Силовое электрооборудование и освещение</v>
          </cell>
        </row>
        <row r="4661">
          <cell r="A4661">
            <v>2009</v>
          </cell>
          <cell r="O4661">
            <v>18280.68</v>
          </cell>
          <cell r="AC4661" t="str">
            <v>Силовое электрооборудование и освещение</v>
          </cell>
        </row>
        <row r="4662">
          <cell r="A4662">
            <v>2009</v>
          </cell>
          <cell r="O4662">
            <v>1231.8599999999999</v>
          </cell>
          <cell r="AC4662" t="str">
            <v>Силовое электрооборудование и освещение</v>
          </cell>
        </row>
        <row r="4663">
          <cell r="A4663">
            <v>2009</v>
          </cell>
          <cell r="O4663">
            <v>5524.49</v>
          </cell>
          <cell r="AC4663" t="str">
            <v>Силовое электрооборудование и освещение</v>
          </cell>
        </row>
        <row r="4664">
          <cell r="A4664">
            <v>2009</v>
          </cell>
          <cell r="O4664">
            <v>4210.6000000000004</v>
          </cell>
          <cell r="AC4664" t="str">
            <v>Силовое электрооборудование и освещение</v>
          </cell>
        </row>
        <row r="4665">
          <cell r="A4665">
            <v>2009</v>
          </cell>
          <cell r="O4665">
            <v>1124.2</v>
          </cell>
          <cell r="AC4665" t="str">
            <v>Силовое электрооборудование и освещение</v>
          </cell>
        </row>
        <row r="4666">
          <cell r="A4666">
            <v>2009</v>
          </cell>
          <cell r="O4666">
            <v>15722.87</v>
          </cell>
          <cell r="AC4666" t="str">
            <v>Силовое электрооборудование и освещение</v>
          </cell>
        </row>
        <row r="4667">
          <cell r="A4667">
            <v>2009</v>
          </cell>
          <cell r="O4667">
            <v>7169.38</v>
          </cell>
          <cell r="AC4667" t="str">
            <v>Силовое электрооборудование и освещение</v>
          </cell>
        </row>
        <row r="4668">
          <cell r="A4668">
            <v>2009</v>
          </cell>
          <cell r="O4668">
            <v>2688.52</v>
          </cell>
          <cell r="AC4668" t="str">
            <v>Силовое электрооборудование и освещение</v>
          </cell>
        </row>
        <row r="4669">
          <cell r="A4669">
            <v>2009</v>
          </cell>
          <cell r="O4669">
            <v>2688.31</v>
          </cell>
          <cell r="AC4669" t="str">
            <v>Силовое электрооборудование и освещение</v>
          </cell>
        </row>
        <row r="4670">
          <cell r="A4670">
            <v>2009</v>
          </cell>
        </row>
        <row r="4671">
          <cell r="A4671">
            <v>2009</v>
          </cell>
          <cell r="O4671">
            <v>1500.73</v>
          </cell>
          <cell r="AC4671" t="str">
            <v>Общестроительные работы (ограждение территории)</v>
          </cell>
        </row>
        <row r="4672">
          <cell r="A4672">
            <v>2009</v>
          </cell>
          <cell r="O4672">
            <v>881.68</v>
          </cell>
          <cell r="AC4672" t="str">
            <v>Общестроительные работы (ограждение территории)</v>
          </cell>
        </row>
        <row r="4673">
          <cell r="A4673">
            <v>2009</v>
          </cell>
          <cell r="O4673">
            <v>6488.14</v>
          </cell>
          <cell r="AC4673" t="str">
            <v>Общестроительные работы (ограждение территории)</v>
          </cell>
        </row>
        <row r="4674">
          <cell r="A4674">
            <v>2009</v>
          </cell>
          <cell r="O4674">
            <v>1977.39</v>
          </cell>
          <cell r="AC4674" t="str">
            <v>Общестроительные работы (ограждение территории)</v>
          </cell>
        </row>
        <row r="4675">
          <cell r="A4675">
            <v>2009</v>
          </cell>
          <cell r="O4675">
            <v>441.06</v>
          </cell>
          <cell r="AC4675" t="str">
            <v>Общестроительные работы (ограждение территории)</v>
          </cell>
        </row>
        <row r="4676">
          <cell r="A4676">
            <v>2009</v>
          </cell>
          <cell r="O4676">
            <v>1325.65</v>
          </cell>
          <cell r="AC4676" t="str">
            <v>Общестроительные работы (ограждение территории)</v>
          </cell>
        </row>
        <row r="4677">
          <cell r="A4677">
            <v>2009</v>
          </cell>
          <cell r="O4677">
            <v>335.14</v>
          </cell>
          <cell r="AC4677" t="str">
            <v>Общестроительные работы (ограждение территории)</v>
          </cell>
        </row>
        <row r="4678">
          <cell r="A4678">
            <v>2009</v>
          </cell>
          <cell r="O4678">
            <v>8311.5</v>
          </cell>
          <cell r="AC4678" t="str">
            <v>Общестроительные работы (ограждение территории)</v>
          </cell>
        </row>
        <row r="4679">
          <cell r="A4679">
            <v>2009</v>
          </cell>
          <cell r="O4679">
            <v>3978.8</v>
          </cell>
          <cell r="AC4679" t="str">
            <v>Общестроительные работы (ограждение территории)</v>
          </cell>
        </row>
        <row r="4680">
          <cell r="A4680">
            <v>2009</v>
          </cell>
          <cell r="O4680">
            <v>3495.76</v>
          </cell>
          <cell r="AC4680" t="str">
            <v>Общестроительные работы (ограждение территории)</v>
          </cell>
        </row>
        <row r="4681">
          <cell r="A4681">
            <v>2009</v>
          </cell>
          <cell r="O4681">
            <v>11623.86</v>
          </cell>
          <cell r="AC4681" t="str">
            <v>Общестроительные работы (ограждение территории)</v>
          </cell>
        </row>
        <row r="4682">
          <cell r="A4682">
            <v>2009</v>
          </cell>
          <cell r="O4682">
            <v>32367.47</v>
          </cell>
          <cell r="AC4682" t="str">
            <v>Общестроительные работы (ограждение территории)</v>
          </cell>
        </row>
        <row r="4683">
          <cell r="A4683">
            <v>2009</v>
          </cell>
          <cell r="O4683">
            <v>6972.95</v>
          </cell>
          <cell r="AC4683" t="str">
            <v>Общестроительные работы (ограждение территории)</v>
          </cell>
        </row>
        <row r="4684">
          <cell r="A4684">
            <v>2009</v>
          </cell>
          <cell r="O4684">
            <v>211271.02</v>
          </cell>
          <cell r="AC4684" t="str">
            <v>Общестроительные работы (ограждение территории)</v>
          </cell>
        </row>
        <row r="4685">
          <cell r="A4685">
            <v>2009</v>
          </cell>
          <cell r="O4685">
            <v>14052.36</v>
          </cell>
          <cell r="AC4685" t="str">
            <v>Общестроительные работы (ограждение территории)</v>
          </cell>
        </row>
        <row r="4686">
          <cell r="A4686">
            <v>2009</v>
          </cell>
          <cell r="O4686">
            <v>3576.72</v>
          </cell>
          <cell r="AC4686" t="str">
            <v>Общестроительные работы (ограждение территории)</v>
          </cell>
        </row>
        <row r="4687">
          <cell r="A4687">
            <v>2009</v>
          </cell>
          <cell r="O4687">
            <v>19636.87</v>
          </cell>
          <cell r="AC4687" t="str">
            <v>Общестроительные работы (ограждение территории)</v>
          </cell>
        </row>
        <row r="4688">
          <cell r="A4688">
            <v>2009</v>
          </cell>
          <cell r="O4688">
            <v>5664.73</v>
          </cell>
          <cell r="AC4688" t="str">
            <v>Общестроительные работы (ограждение территории)</v>
          </cell>
        </row>
        <row r="4689">
          <cell r="A4689">
            <v>2009</v>
          </cell>
          <cell r="O4689">
            <v>70420.81</v>
          </cell>
          <cell r="AC4689" t="str">
            <v>Общестроительные работы (ограждение территории)</v>
          </cell>
        </row>
        <row r="4690">
          <cell r="A4690">
            <v>2009</v>
          </cell>
          <cell r="O4690">
            <v>3222.65</v>
          </cell>
          <cell r="AC4690" t="str">
            <v>Общестроительные работы (ограждение территории)</v>
          </cell>
        </row>
        <row r="4691">
          <cell r="A4691">
            <v>2009</v>
          </cell>
          <cell r="O4691">
            <v>74988.399999999994</v>
          </cell>
          <cell r="AC4691" t="str">
            <v>Общестроительные работы (ограждение территории)</v>
          </cell>
        </row>
        <row r="4692">
          <cell r="A4692">
            <v>2009</v>
          </cell>
          <cell r="O4692">
            <v>12384.62</v>
          </cell>
          <cell r="AC4692" t="str">
            <v>Общестроительные работы (ограждение территории)</v>
          </cell>
        </row>
        <row r="4693">
          <cell r="A4693">
            <v>2009</v>
          </cell>
          <cell r="O4693">
            <v>3771.29</v>
          </cell>
          <cell r="AC4693" t="str">
            <v>Общестроительные работы (ограждение территории)</v>
          </cell>
        </row>
        <row r="4694">
          <cell r="A4694">
            <v>2009</v>
          </cell>
          <cell r="O4694">
            <v>4445.51</v>
          </cell>
          <cell r="AC4694" t="str">
            <v>Общестроительные работы (ограждение территории)</v>
          </cell>
        </row>
        <row r="4695">
          <cell r="A4695">
            <v>2009</v>
          </cell>
          <cell r="O4695">
            <v>37770.31</v>
          </cell>
          <cell r="AC4695" t="str">
            <v>Общестроительные работы (ограждение территории)</v>
          </cell>
        </row>
        <row r="4696">
          <cell r="A4696">
            <v>2009</v>
          </cell>
          <cell r="O4696">
            <v>3071.15</v>
          </cell>
          <cell r="AC4696" t="str">
            <v>Общестроительные работы (ограждение территории)</v>
          </cell>
        </row>
        <row r="4697">
          <cell r="A4697">
            <v>2009</v>
          </cell>
          <cell r="O4697">
            <v>116459.18</v>
          </cell>
          <cell r="AC4697" t="str">
            <v>Общестроительные работы (ограждение территории)</v>
          </cell>
        </row>
        <row r="4698">
          <cell r="A4698">
            <v>2009</v>
          </cell>
          <cell r="O4698">
            <v>25913.56</v>
          </cell>
          <cell r="AC4698" t="str">
            <v>Общестроительные работы (ограждение территории)</v>
          </cell>
        </row>
        <row r="4699">
          <cell r="A4699">
            <v>2009</v>
          </cell>
          <cell r="O4699">
            <v>42711.68</v>
          </cell>
          <cell r="AC4699" t="str">
            <v>Общестроительные работы (ограждение территории)</v>
          </cell>
        </row>
        <row r="4700">
          <cell r="A4700">
            <v>2009</v>
          </cell>
        </row>
        <row r="4701">
          <cell r="A4701">
            <v>2009</v>
          </cell>
          <cell r="O4701">
            <v>3575.34</v>
          </cell>
          <cell r="AC4701" t="str">
            <v>Общестроительные работы (ограждение территории)</v>
          </cell>
        </row>
        <row r="4702">
          <cell r="A4702">
            <v>2009</v>
          </cell>
          <cell r="O4702">
            <v>20744.21</v>
          </cell>
          <cell r="AC4702" t="str">
            <v>Общестроительные работы (ограждение территории)</v>
          </cell>
        </row>
        <row r="4703">
          <cell r="A4703">
            <v>2009</v>
          </cell>
          <cell r="O4703">
            <v>18020.73</v>
          </cell>
          <cell r="AC4703" t="str">
            <v>Общестроительные работы (ограждение территории)</v>
          </cell>
        </row>
        <row r="4704">
          <cell r="A4704">
            <v>2009</v>
          </cell>
          <cell r="O4704">
            <v>24635.19</v>
          </cell>
          <cell r="AC4704" t="str">
            <v>Общестроительные работы (ограждение территории)</v>
          </cell>
        </row>
        <row r="4705">
          <cell r="A4705">
            <v>2009</v>
          </cell>
          <cell r="O4705">
            <v>11912.13</v>
          </cell>
          <cell r="AC4705" t="str">
            <v>Общестроительные работы (ограждение территории)</v>
          </cell>
        </row>
        <row r="4706">
          <cell r="A4706">
            <v>2009</v>
          </cell>
          <cell r="O4706">
            <v>451434.38</v>
          </cell>
          <cell r="AC4706" t="str">
            <v>Общестроительные работы (ограждение территории)</v>
          </cell>
        </row>
        <row r="4707">
          <cell r="A4707">
            <v>2009</v>
          </cell>
          <cell r="O4707">
            <v>24283.4</v>
          </cell>
          <cell r="AC4707" t="str">
            <v>Общестроительные работы (ограждение территории)</v>
          </cell>
        </row>
        <row r="4708">
          <cell r="A4708">
            <v>2009</v>
          </cell>
          <cell r="O4708">
            <v>6180.79</v>
          </cell>
          <cell r="AC4708" t="str">
            <v>Общестроительные работы (ограждение территории)</v>
          </cell>
        </row>
        <row r="4709">
          <cell r="A4709">
            <v>2009</v>
          </cell>
          <cell r="O4709">
            <v>19835.23</v>
          </cell>
          <cell r="AC4709" t="str">
            <v>Общестроительные работы (ограждение территории)</v>
          </cell>
        </row>
        <row r="4710">
          <cell r="A4710">
            <v>2009</v>
          </cell>
          <cell r="O4710">
            <v>5721.92</v>
          </cell>
          <cell r="AC4710" t="str">
            <v>Общестроительные работы (ограждение территории)</v>
          </cell>
        </row>
        <row r="4711">
          <cell r="A4711">
            <v>2009</v>
          </cell>
          <cell r="O4711">
            <v>150471.82</v>
          </cell>
          <cell r="AC4711" t="str">
            <v>Общестроительные работы (ограждение территории)</v>
          </cell>
        </row>
        <row r="4712">
          <cell r="A4712">
            <v>2009</v>
          </cell>
          <cell r="O4712">
            <v>5858.59</v>
          </cell>
          <cell r="AC4712" t="str">
            <v>Общестроительные работы (ограждение территории)</v>
          </cell>
        </row>
        <row r="4713">
          <cell r="A4713">
            <v>2009</v>
          </cell>
          <cell r="O4713">
            <v>129525.06</v>
          </cell>
          <cell r="AC4713" t="str">
            <v>Общестроительные работы (ограждение территории)</v>
          </cell>
        </row>
        <row r="4714">
          <cell r="A4714">
            <v>2009</v>
          </cell>
          <cell r="O4714">
            <v>22518.13</v>
          </cell>
          <cell r="AC4714" t="str">
            <v>Общестроительные работы (ограждение территории)</v>
          </cell>
        </row>
        <row r="4715">
          <cell r="A4715">
            <v>2009</v>
          </cell>
          <cell r="O4715">
            <v>6856.68</v>
          </cell>
          <cell r="AC4715" t="str">
            <v>Общестроительные работы (ограждение территории)</v>
          </cell>
        </row>
        <row r="4716">
          <cell r="A4716">
            <v>2009</v>
          </cell>
          <cell r="O4716">
            <v>8084.14</v>
          </cell>
          <cell r="AC4716" t="str">
            <v>Общестроительные работы (ограждение территории)</v>
          </cell>
        </row>
        <row r="4717">
          <cell r="A4717">
            <v>2009</v>
          </cell>
          <cell r="O4717">
            <v>68673.39</v>
          </cell>
          <cell r="AC4717" t="str">
            <v>Общестроительные работы (ограждение территории)</v>
          </cell>
        </row>
        <row r="4718">
          <cell r="A4718">
            <v>2009</v>
          </cell>
          <cell r="O4718">
            <v>5583.5</v>
          </cell>
          <cell r="AC4718" t="str">
            <v>Общестроительные работы (ограждение территории)</v>
          </cell>
        </row>
        <row r="4719">
          <cell r="A4719">
            <v>2009</v>
          </cell>
          <cell r="O4719">
            <v>201156.96</v>
          </cell>
          <cell r="AC4719" t="str">
            <v>Общестроительные работы (ограждение территории)</v>
          </cell>
        </row>
        <row r="4720">
          <cell r="A4720">
            <v>2009</v>
          </cell>
          <cell r="O4720">
            <v>25913.56</v>
          </cell>
          <cell r="AC4720" t="str">
            <v>Общестроительные работы (ограждение территории)</v>
          </cell>
        </row>
        <row r="4721">
          <cell r="A4721">
            <v>2009</v>
          </cell>
          <cell r="O4721">
            <v>42711.68</v>
          </cell>
          <cell r="AC4721" t="str">
            <v>Общестроительные работы (ограждение территории)</v>
          </cell>
        </row>
        <row r="4722">
          <cell r="A4722">
            <v>2009</v>
          </cell>
        </row>
        <row r="4723">
          <cell r="A4723">
            <v>2009</v>
          </cell>
          <cell r="O4723">
            <v>597258.42000000004</v>
          </cell>
          <cell r="AC4723" t="str">
            <v>Проектные работы</v>
          </cell>
        </row>
        <row r="4724">
          <cell r="A4724">
            <v>2009</v>
          </cell>
        </row>
        <row r="4725">
          <cell r="A4725">
            <v>2009</v>
          </cell>
          <cell r="O4725">
            <v>53811.040000000001</v>
          </cell>
          <cell r="AC4725" t="str">
            <v>Авторский надзор</v>
          </cell>
        </row>
        <row r="4726">
          <cell r="A4726">
            <v>2009</v>
          </cell>
        </row>
        <row r="4727">
          <cell r="A4727">
            <v>2009</v>
          </cell>
          <cell r="O4727">
            <v>37029.230000000003</v>
          </cell>
          <cell r="AC4727" t="str">
            <v>Общестроительные работы (двери и ворота)</v>
          </cell>
        </row>
        <row r="4728">
          <cell r="A4728">
            <v>2009</v>
          </cell>
          <cell r="O4728">
            <v>58394.96</v>
          </cell>
          <cell r="AC4728" t="str">
            <v>Общестроительные работы (двери и ворота)</v>
          </cell>
        </row>
        <row r="4729">
          <cell r="A4729">
            <v>2009</v>
          </cell>
          <cell r="O4729">
            <v>6181.43</v>
          </cell>
          <cell r="AC4729" t="str">
            <v>Общестроительные работы (двери и ворота)</v>
          </cell>
        </row>
        <row r="4730">
          <cell r="A4730">
            <v>2009</v>
          </cell>
          <cell r="O4730">
            <v>10469.709999999999</v>
          </cell>
          <cell r="AC4730" t="str">
            <v>Общестроительные работы (двери и ворота)</v>
          </cell>
        </row>
        <row r="4731">
          <cell r="A4731">
            <v>2009</v>
          </cell>
          <cell r="O4731">
            <v>14625.56</v>
          </cell>
          <cell r="AC4731" t="str">
            <v>Общестроительные работы (двери и ворота)</v>
          </cell>
        </row>
        <row r="4732">
          <cell r="A4732">
            <v>2009</v>
          </cell>
        </row>
        <row r="4733">
          <cell r="A4733">
            <v>2009</v>
          </cell>
          <cell r="O4733">
            <v>129663.71</v>
          </cell>
          <cell r="AC4733" t="str">
            <v>Общестроительные работы (двери и ворота)</v>
          </cell>
        </row>
        <row r="4734">
          <cell r="A4734">
            <v>2009</v>
          </cell>
          <cell r="O4734">
            <v>22161.22</v>
          </cell>
          <cell r="AC4734" t="str">
            <v>Общестроительные работы (двери и ворота)</v>
          </cell>
        </row>
        <row r="4735">
          <cell r="A4735">
            <v>2009</v>
          </cell>
          <cell r="O4735">
            <v>45402.97</v>
          </cell>
          <cell r="AC4735" t="str">
            <v>Общестроительные работы (двери и ворота)</v>
          </cell>
        </row>
        <row r="4736">
          <cell r="A4736">
            <v>2009</v>
          </cell>
          <cell r="O4736">
            <v>23241.74</v>
          </cell>
          <cell r="AC4736" t="str">
            <v>Общестроительные работы (двери и ворота)</v>
          </cell>
        </row>
        <row r="4737">
          <cell r="A4737">
            <v>2009</v>
          </cell>
          <cell r="O4737">
            <v>22917.58</v>
          </cell>
          <cell r="AC4737" t="str">
            <v>Общестроительные работы (двери и ворота)</v>
          </cell>
        </row>
        <row r="4738">
          <cell r="A4738">
            <v>2009</v>
          </cell>
          <cell r="O4738">
            <v>16985.59</v>
          </cell>
          <cell r="AC4738" t="str">
            <v>Общестроительные работы (двери и ворота)</v>
          </cell>
        </row>
        <row r="4739">
          <cell r="A4739">
            <v>2009</v>
          </cell>
          <cell r="O4739">
            <v>31453.599999999999</v>
          </cell>
          <cell r="AC4739" t="str">
            <v>Общестроительные работы (двери и ворота)</v>
          </cell>
        </row>
        <row r="4740">
          <cell r="A4740">
            <v>2009</v>
          </cell>
          <cell r="O4740">
            <v>50308.480000000003</v>
          </cell>
          <cell r="AC4740" t="str">
            <v>Общестроительные работы (двери и ворота)</v>
          </cell>
        </row>
        <row r="4741">
          <cell r="A4741">
            <v>2009</v>
          </cell>
          <cell r="O4741">
            <v>18811.66</v>
          </cell>
          <cell r="AC4741" t="str">
            <v>Общестроительные работы (двери и ворота)</v>
          </cell>
        </row>
        <row r="4742">
          <cell r="A4742">
            <v>2009</v>
          </cell>
          <cell r="O4742">
            <v>35678.400000000001</v>
          </cell>
          <cell r="AC4742" t="str">
            <v>Общестроительные работы (двери и ворота)</v>
          </cell>
        </row>
        <row r="4743">
          <cell r="A4743">
            <v>2009</v>
          </cell>
          <cell r="O4743">
            <v>17860.8</v>
          </cell>
          <cell r="AC4743" t="str">
            <v>Общестроительные работы (двери и ворота)</v>
          </cell>
        </row>
        <row r="4744">
          <cell r="A4744">
            <v>2009</v>
          </cell>
          <cell r="O4744">
            <v>16909.96</v>
          </cell>
          <cell r="AC4744" t="str">
            <v>Общестроительные работы (двери и ворота)</v>
          </cell>
        </row>
        <row r="4745">
          <cell r="A4745">
            <v>2009</v>
          </cell>
          <cell r="O4745">
            <v>21610.17</v>
          </cell>
          <cell r="AC4745" t="str">
            <v>Общестроительные работы (двери и ворота)</v>
          </cell>
        </row>
        <row r="4746">
          <cell r="A4746">
            <v>2009</v>
          </cell>
          <cell r="O4746">
            <v>21069.919999999998</v>
          </cell>
          <cell r="AC4746" t="str">
            <v>Общестроительные работы (двери и ворота)</v>
          </cell>
        </row>
        <row r="4747">
          <cell r="A4747">
            <v>2009</v>
          </cell>
          <cell r="O4747">
            <v>16423.72</v>
          </cell>
          <cell r="AC4747" t="str">
            <v>Общестроительные работы (двери и ворота)</v>
          </cell>
        </row>
        <row r="4748">
          <cell r="A4748">
            <v>2009</v>
          </cell>
          <cell r="O4748">
            <v>16423.72</v>
          </cell>
          <cell r="AC4748" t="str">
            <v>Общестроительные работы (двери и ворота)</v>
          </cell>
        </row>
        <row r="4749">
          <cell r="A4749">
            <v>2009</v>
          </cell>
          <cell r="O4749">
            <v>21069.919999999998</v>
          </cell>
          <cell r="AC4749" t="str">
            <v>Общестроительные работы (двери и ворота)</v>
          </cell>
        </row>
        <row r="4750">
          <cell r="A4750">
            <v>2009</v>
          </cell>
          <cell r="O4750">
            <v>21069.919999999998</v>
          </cell>
          <cell r="AC4750" t="str">
            <v>Общестроительные работы (двери и ворота)</v>
          </cell>
        </row>
        <row r="4751">
          <cell r="A4751">
            <v>2009</v>
          </cell>
        </row>
        <row r="4752">
          <cell r="A4752">
            <v>2009</v>
          </cell>
          <cell r="O4752">
            <v>438890.42</v>
          </cell>
          <cell r="AC4752" t="str">
            <v>Общестроительные работы (полы)</v>
          </cell>
        </row>
        <row r="4753">
          <cell r="A4753">
            <v>2009</v>
          </cell>
          <cell r="O4753">
            <v>157756.89000000001</v>
          </cell>
          <cell r="AC4753" t="str">
            <v>Общестроительные работы (полы)</v>
          </cell>
        </row>
        <row r="4754">
          <cell r="A4754">
            <v>2009</v>
          </cell>
          <cell r="O4754">
            <v>44250.06</v>
          </cell>
          <cell r="AC4754" t="str">
            <v>Общестроительные работы (полы)</v>
          </cell>
        </row>
        <row r="4755">
          <cell r="A4755">
            <v>2009</v>
          </cell>
          <cell r="O4755">
            <v>5756.1</v>
          </cell>
          <cell r="AC4755" t="str">
            <v>Общестроительные работы (полы)</v>
          </cell>
        </row>
        <row r="4756">
          <cell r="A4756">
            <v>2009</v>
          </cell>
          <cell r="O4756">
            <v>871762.77</v>
          </cell>
          <cell r="AC4756" t="str">
            <v>Общестроительные работы (внутренняя отделка)</v>
          </cell>
        </row>
        <row r="4757">
          <cell r="A4757">
            <v>2009</v>
          </cell>
          <cell r="O4757">
            <v>7033.43</v>
          </cell>
          <cell r="AC4757" t="str">
            <v>Общестроительные работы (внутренняя отделка)</v>
          </cell>
        </row>
        <row r="4758">
          <cell r="A4758">
            <v>2009</v>
          </cell>
          <cell r="O4758">
            <v>11656</v>
          </cell>
          <cell r="AC4758" t="str">
            <v>Общестроительные работы (внутренняя отделка)</v>
          </cell>
        </row>
        <row r="4759">
          <cell r="A4759">
            <v>2009</v>
          </cell>
          <cell r="O4759">
            <v>19941.310000000001</v>
          </cell>
          <cell r="AC4759" t="str">
            <v>Общестроительные работы (внутренняя отделка)</v>
          </cell>
        </row>
        <row r="4760">
          <cell r="A4760">
            <v>2009</v>
          </cell>
          <cell r="O4760">
            <v>26968.18</v>
          </cell>
          <cell r="AC4760" t="str">
            <v>Общестроительные работы (внутренняя отделка)</v>
          </cell>
        </row>
        <row r="4761">
          <cell r="A4761">
            <v>2009</v>
          </cell>
          <cell r="O4761">
            <v>19471.86</v>
          </cell>
          <cell r="AC4761" t="str">
            <v>Общестроительные работы (внутренняя отделка)</v>
          </cell>
        </row>
        <row r="4762">
          <cell r="A4762">
            <v>2009</v>
          </cell>
          <cell r="O4762">
            <v>5895.81</v>
          </cell>
          <cell r="AC4762" t="str">
            <v>Общестроительные работы (внутренняя отделка)</v>
          </cell>
        </row>
        <row r="4763">
          <cell r="A4763">
            <v>2009</v>
          </cell>
          <cell r="O4763">
            <v>5210.53</v>
          </cell>
          <cell r="AC4763" t="str">
            <v>Общестроительные работы (внутренняя отделка)</v>
          </cell>
        </row>
        <row r="4764">
          <cell r="A4764">
            <v>2009</v>
          </cell>
          <cell r="O4764">
            <v>21213.439999999999</v>
          </cell>
          <cell r="AC4764" t="str">
            <v>Общестроительные работы (внутренняя отделка)</v>
          </cell>
        </row>
        <row r="4765">
          <cell r="A4765">
            <v>2009</v>
          </cell>
          <cell r="O4765">
            <v>9391.35</v>
          </cell>
          <cell r="AC4765" t="str">
            <v>Общестроительные работы (внутренняя отделка)</v>
          </cell>
        </row>
        <row r="4766">
          <cell r="A4766">
            <v>2009</v>
          </cell>
          <cell r="O4766">
            <v>31206.94</v>
          </cell>
          <cell r="AC4766" t="str">
            <v>Общестроительные работы (внутренняя отделка)</v>
          </cell>
        </row>
        <row r="4767">
          <cell r="A4767">
            <v>2009</v>
          </cell>
          <cell r="O4767">
            <v>9484.34</v>
          </cell>
          <cell r="AC4767" t="str">
            <v>Общестроительные работы (внутренняя отделка)</v>
          </cell>
        </row>
        <row r="4768">
          <cell r="A4768">
            <v>2009</v>
          </cell>
          <cell r="O4768">
            <v>3177.02</v>
          </cell>
          <cell r="AC4768" t="str">
            <v>Общестроительные работы (внутренняя отделка)</v>
          </cell>
        </row>
        <row r="4769">
          <cell r="A4769">
            <v>2009</v>
          </cell>
          <cell r="O4769">
            <v>513816.06</v>
          </cell>
          <cell r="AC4769" t="str">
            <v>Общестроительные работы (внутренняя отделка)</v>
          </cell>
        </row>
        <row r="4770">
          <cell r="A4770">
            <v>2009</v>
          </cell>
          <cell r="O4770">
            <v>9352.23</v>
          </cell>
          <cell r="AC4770" t="str">
            <v>Общестроительные работы (внутренняя отделка)</v>
          </cell>
        </row>
        <row r="4771">
          <cell r="A4771">
            <v>2009</v>
          </cell>
          <cell r="O4771">
            <v>169502.69</v>
          </cell>
          <cell r="AC4771" t="str">
            <v>Общестроительные работы (внутренняя отделка)</v>
          </cell>
        </row>
        <row r="4772">
          <cell r="A4772">
            <v>2009</v>
          </cell>
          <cell r="O4772">
            <v>13187.03</v>
          </cell>
          <cell r="AC4772" t="str">
            <v>Общестроительные работы (внутренняя отделка)</v>
          </cell>
        </row>
        <row r="4773">
          <cell r="A4773">
            <v>2009</v>
          </cell>
        </row>
        <row r="4774">
          <cell r="A4774">
            <v>2009</v>
          </cell>
          <cell r="O4774">
            <v>26680.71</v>
          </cell>
          <cell r="AC4774" t="str">
            <v>Общестроительные работы (внутренняя отделка)</v>
          </cell>
        </row>
        <row r="4775">
          <cell r="A4775">
            <v>2009</v>
          </cell>
        </row>
        <row r="4776">
          <cell r="A4776">
            <v>2009</v>
          </cell>
          <cell r="O4776">
            <v>152190.07</v>
          </cell>
          <cell r="AC4776" t="str">
            <v>Общестроительные работы (витражи)</v>
          </cell>
        </row>
        <row r="4777">
          <cell r="A4777">
            <v>2009</v>
          </cell>
          <cell r="O4777">
            <v>1353816.31</v>
          </cell>
          <cell r="AC4777" t="str">
            <v>Общестроительные работы (витражи)</v>
          </cell>
        </row>
        <row r="4778">
          <cell r="A4778">
            <v>2009</v>
          </cell>
        </row>
        <row r="4779">
          <cell r="A4779">
            <v>2009</v>
          </cell>
          <cell r="O4779">
            <v>37046.89</v>
          </cell>
          <cell r="AC4779" t="str">
            <v>Общестроительные работы (двери и ворота)</v>
          </cell>
        </row>
        <row r="4780">
          <cell r="A4780">
            <v>2009</v>
          </cell>
          <cell r="O4780">
            <v>22500</v>
          </cell>
          <cell r="AC4780" t="str">
            <v>Общестроительные работы (двери и ворота)</v>
          </cell>
        </row>
        <row r="4781">
          <cell r="A4781">
            <v>2009</v>
          </cell>
          <cell r="O4781">
            <v>18559.32</v>
          </cell>
          <cell r="AC4781" t="str">
            <v>Общестроительные работы (двери и ворота)</v>
          </cell>
        </row>
        <row r="4782">
          <cell r="A4782">
            <v>2009</v>
          </cell>
          <cell r="O4782">
            <v>20656.78</v>
          </cell>
          <cell r="AC4782" t="str">
            <v>Общестроительные работы (двери и ворота)</v>
          </cell>
        </row>
        <row r="4783">
          <cell r="A4783">
            <v>2009</v>
          </cell>
          <cell r="O4783">
            <v>20656.78</v>
          </cell>
          <cell r="AC4783" t="str">
            <v>Общестроительные работы (двери и ворота)</v>
          </cell>
        </row>
        <row r="4784">
          <cell r="A4784">
            <v>2009</v>
          </cell>
          <cell r="O4784">
            <v>20656.78</v>
          </cell>
          <cell r="AC4784" t="str">
            <v>Общестроительные работы (двери и ворота)</v>
          </cell>
        </row>
        <row r="4785">
          <cell r="A4785">
            <v>2009</v>
          </cell>
          <cell r="O4785">
            <v>57052</v>
          </cell>
          <cell r="AC4785" t="str">
            <v>Общестроительные работы (двери и ворота)</v>
          </cell>
        </row>
        <row r="4786">
          <cell r="A4786">
            <v>2009</v>
          </cell>
        </row>
        <row r="4787">
          <cell r="A4787">
            <v>2009</v>
          </cell>
          <cell r="O4787">
            <v>6174.6</v>
          </cell>
          <cell r="AC4787" t="str">
            <v>Общестроительные работы (двери и ворота)</v>
          </cell>
        </row>
        <row r="4788">
          <cell r="A4788">
            <v>2009</v>
          </cell>
          <cell r="O4788">
            <v>16747.88</v>
          </cell>
          <cell r="AC4788" t="str">
            <v>Общестроительные работы (двери и ворота)</v>
          </cell>
        </row>
        <row r="4789">
          <cell r="A4789">
            <v>2009</v>
          </cell>
        </row>
        <row r="4790">
          <cell r="A4790">
            <v>2009</v>
          </cell>
          <cell r="O4790">
            <v>74462.62</v>
          </cell>
          <cell r="AC4790" t="str">
            <v>Снос строений</v>
          </cell>
        </row>
        <row r="4791">
          <cell r="A4791">
            <v>2009</v>
          </cell>
          <cell r="O4791">
            <v>1930374.74</v>
          </cell>
          <cell r="AC4791" t="str">
            <v>Снос строений</v>
          </cell>
        </row>
        <row r="4792">
          <cell r="A4792">
            <v>2009</v>
          </cell>
          <cell r="O4792">
            <v>33043.35</v>
          </cell>
          <cell r="AC4792" t="str">
            <v>Вывоз мусора</v>
          </cell>
        </row>
        <row r="4793">
          <cell r="A4793">
            <v>2009</v>
          </cell>
          <cell r="O4793">
            <v>19849.59</v>
          </cell>
          <cell r="AC4793" t="str">
            <v>Вывоз мусора</v>
          </cell>
        </row>
        <row r="4794">
          <cell r="A4794">
            <v>2009</v>
          </cell>
        </row>
        <row r="4795">
          <cell r="A4795">
            <v>2009</v>
          </cell>
          <cell r="O4795">
            <v>2150.64</v>
          </cell>
          <cell r="AC4795" t="str">
            <v>Непредвиденные работы</v>
          </cell>
        </row>
        <row r="4796">
          <cell r="A4796">
            <v>2009</v>
          </cell>
          <cell r="O4796">
            <v>5470.02</v>
          </cell>
          <cell r="AC4796" t="str">
            <v>Непредвиденные работы</v>
          </cell>
        </row>
        <row r="4797">
          <cell r="A4797">
            <v>2009</v>
          </cell>
          <cell r="O4797">
            <v>764.48</v>
          </cell>
          <cell r="AC4797" t="str">
            <v>Непредвиденные работы</v>
          </cell>
        </row>
        <row r="4798">
          <cell r="A4798">
            <v>2009</v>
          </cell>
          <cell r="O4798">
            <v>7476.66</v>
          </cell>
          <cell r="AC4798" t="str">
            <v>Непредвиденные работы</v>
          </cell>
        </row>
        <row r="4799">
          <cell r="A4799">
            <v>2009</v>
          </cell>
          <cell r="O4799">
            <v>7743.37</v>
          </cell>
          <cell r="AC4799" t="str">
            <v>Непредвиденные работы</v>
          </cell>
        </row>
        <row r="4800">
          <cell r="A4800">
            <v>2009</v>
          </cell>
          <cell r="O4800">
            <v>2792.04</v>
          </cell>
          <cell r="AC4800" t="str">
            <v>Непредвиденные работы</v>
          </cell>
        </row>
        <row r="4801">
          <cell r="A4801">
            <v>2009</v>
          </cell>
          <cell r="O4801">
            <v>7957.73</v>
          </cell>
          <cell r="AC4801" t="str">
            <v>Непредвиденные работы</v>
          </cell>
        </row>
        <row r="4802">
          <cell r="A4802">
            <v>2009</v>
          </cell>
        </row>
        <row r="4803">
          <cell r="A4803">
            <v>2009</v>
          </cell>
          <cell r="O4803">
            <v>477702.7</v>
          </cell>
          <cell r="AC4803" t="str">
            <v>Общестроительные работы (ограждение территории)</v>
          </cell>
        </row>
        <row r="4804">
          <cell r="A4804">
            <v>2009</v>
          </cell>
          <cell r="O4804">
            <v>774991.64</v>
          </cell>
          <cell r="AC4804" t="str">
            <v>Общестроительные работы (ограждение территории)</v>
          </cell>
        </row>
        <row r="4805">
          <cell r="A4805">
            <v>2009</v>
          </cell>
          <cell r="O4805">
            <v>113380.95</v>
          </cell>
          <cell r="AC4805" t="str">
            <v>Общестроительные работы (ограждение территории)</v>
          </cell>
        </row>
        <row r="4806">
          <cell r="A4806">
            <v>2009</v>
          </cell>
          <cell r="O4806">
            <v>18434.36</v>
          </cell>
          <cell r="AC4806" t="str">
            <v>Общестроительные работы (ограждение территории)</v>
          </cell>
        </row>
        <row r="4807">
          <cell r="A4807">
            <v>2009</v>
          </cell>
          <cell r="O4807">
            <v>290.31</v>
          </cell>
          <cell r="AC4807" t="str">
            <v>Общестроительные работы (ограждение территории)</v>
          </cell>
        </row>
        <row r="4808">
          <cell r="A4808">
            <v>2009</v>
          </cell>
          <cell r="O4808">
            <v>145779.47</v>
          </cell>
          <cell r="AC4808" t="str">
            <v>Общестроительные работы (ограждение территории)</v>
          </cell>
        </row>
        <row r="4809">
          <cell r="A4809">
            <v>2009</v>
          </cell>
          <cell r="O4809">
            <v>273447.71999999997</v>
          </cell>
          <cell r="AC4809" t="str">
            <v>Общестроительные работы (ограждение территории)</v>
          </cell>
        </row>
        <row r="4810">
          <cell r="A4810">
            <v>2009</v>
          </cell>
          <cell r="O4810">
            <v>589564.79</v>
          </cell>
          <cell r="AC4810" t="str">
            <v>Общестроительные работы (ограждение территории)</v>
          </cell>
        </row>
        <row r="4811">
          <cell r="A4811">
            <v>2009</v>
          </cell>
          <cell r="O4811">
            <v>66016.86</v>
          </cell>
          <cell r="AC4811" t="str">
            <v>Общестроительные работы (ограждение территории)</v>
          </cell>
        </row>
        <row r="4812">
          <cell r="A4812">
            <v>2009</v>
          </cell>
          <cell r="O4812">
            <v>43659.82</v>
          </cell>
          <cell r="AC4812" t="str">
            <v>Общестроительные работы (ограждение территории)</v>
          </cell>
        </row>
        <row r="4813">
          <cell r="A4813">
            <v>2009</v>
          </cell>
        </row>
        <row r="4814">
          <cell r="A4814">
            <v>2010</v>
          </cell>
          <cell r="O4814">
            <v>200315.85</v>
          </cell>
          <cell r="AC4814" t="str">
            <v>Общестроительные работы (перегородки)</v>
          </cell>
        </row>
        <row r="4815">
          <cell r="A4815">
            <v>2010</v>
          </cell>
          <cell r="O4815">
            <v>1254.7</v>
          </cell>
          <cell r="AC4815" t="str">
            <v>Общестроительные работы (перегородки)</v>
          </cell>
        </row>
        <row r="4816">
          <cell r="A4816">
            <v>2010</v>
          </cell>
          <cell r="O4816">
            <v>200315.85</v>
          </cell>
          <cell r="AC4816" t="str">
            <v>Общестроительные работы (перегородки)</v>
          </cell>
        </row>
        <row r="4817">
          <cell r="A4817">
            <v>2010</v>
          </cell>
          <cell r="O4817">
            <v>1254.7</v>
          </cell>
          <cell r="AC4817" t="str">
            <v>Общестроительные работы (перегородки)</v>
          </cell>
        </row>
        <row r="4818">
          <cell r="A4818">
            <v>2010</v>
          </cell>
          <cell r="O4818">
            <v>200315.85</v>
          </cell>
          <cell r="AC4818" t="str">
            <v>Общестроительные работы (перегородки)</v>
          </cell>
        </row>
        <row r="4819">
          <cell r="A4819">
            <v>2010</v>
          </cell>
          <cell r="O4819">
            <v>1254.7</v>
          </cell>
          <cell r="AC4819" t="str">
            <v>Общестроительные работы (перегородки)</v>
          </cell>
        </row>
        <row r="4820">
          <cell r="A4820">
            <v>2010</v>
          </cell>
          <cell r="O4820">
            <v>200315.85</v>
          </cell>
          <cell r="AC4820" t="str">
            <v>Общестроительные работы (перегородки)</v>
          </cell>
        </row>
        <row r="4821">
          <cell r="A4821">
            <v>2010</v>
          </cell>
          <cell r="O4821">
            <v>1254.7</v>
          </cell>
          <cell r="AC4821" t="str">
            <v>Общестроительные работы (перегородки)</v>
          </cell>
        </row>
        <row r="4822">
          <cell r="A4822">
            <v>2010</v>
          </cell>
          <cell r="O4822">
            <v>200315.85</v>
          </cell>
          <cell r="AC4822" t="str">
            <v>Общестроительные работы (перегородки)</v>
          </cell>
        </row>
        <row r="4823">
          <cell r="A4823">
            <v>2010</v>
          </cell>
          <cell r="O4823">
            <v>1254.7</v>
          </cell>
          <cell r="AC4823" t="str">
            <v>Общестроительные работы (перегородки)</v>
          </cell>
        </row>
        <row r="4824">
          <cell r="A4824">
            <v>2010</v>
          </cell>
          <cell r="O4824">
            <v>200315.85</v>
          </cell>
          <cell r="AC4824" t="str">
            <v>Общестроительные работы (перегородки)</v>
          </cell>
        </row>
        <row r="4825">
          <cell r="A4825">
            <v>2010</v>
          </cell>
          <cell r="O4825">
            <v>1254.7</v>
          </cell>
          <cell r="AC4825" t="str">
            <v>Общестроительные работы (перегородки)</v>
          </cell>
        </row>
        <row r="4826">
          <cell r="A4826">
            <v>2010</v>
          </cell>
          <cell r="O4826">
            <v>200315.85</v>
          </cell>
          <cell r="AC4826" t="str">
            <v>Общестроительные работы (перегородки)</v>
          </cell>
        </row>
        <row r="4827">
          <cell r="A4827">
            <v>2010</v>
          </cell>
          <cell r="O4827">
            <v>1254.7</v>
          </cell>
          <cell r="AC4827" t="str">
            <v>Общестроительные работы (перегородки)</v>
          </cell>
        </row>
        <row r="4828">
          <cell r="A4828">
            <v>2010</v>
          </cell>
        </row>
        <row r="4829">
          <cell r="A4829">
            <v>2010</v>
          </cell>
          <cell r="O4829">
            <v>194169.11</v>
          </cell>
          <cell r="AC4829" t="str">
            <v>Общестроительные работы (полы)</v>
          </cell>
        </row>
        <row r="4830">
          <cell r="A4830">
            <v>2010</v>
          </cell>
        </row>
        <row r="4831">
          <cell r="A4831">
            <v>2010</v>
          </cell>
          <cell r="O4831">
            <v>8541.51</v>
          </cell>
          <cell r="AC4831" t="str">
            <v>Общестроительные работы (входные группы)</v>
          </cell>
        </row>
        <row r="4832">
          <cell r="A4832">
            <v>2010</v>
          </cell>
          <cell r="O4832">
            <v>3736.89</v>
          </cell>
          <cell r="AC4832" t="str">
            <v>Общестроительные работы (входные группы)</v>
          </cell>
        </row>
        <row r="4833">
          <cell r="A4833">
            <v>2010</v>
          </cell>
          <cell r="O4833">
            <v>8203.68</v>
          </cell>
          <cell r="AC4833" t="str">
            <v>Общестроительные работы (входные группы)</v>
          </cell>
        </row>
        <row r="4834">
          <cell r="A4834">
            <v>2010</v>
          </cell>
          <cell r="O4834">
            <v>41035.599999999999</v>
          </cell>
          <cell r="AC4834" t="str">
            <v>Общестроительные работы (входные группы)</v>
          </cell>
        </row>
        <row r="4835">
          <cell r="A4835">
            <v>2010</v>
          </cell>
          <cell r="O4835">
            <v>2928.68</v>
          </cell>
          <cell r="AC4835" t="str">
            <v>Общестроительные работы (входные группы)</v>
          </cell>
        </row>
        <row r="4836">
          <cell r="A4836">
            <v>2010</v>
          </cell>
          <cell r="O4836">
            <v>11769.57</v>
          </cell>
          <cell r="AC4836" t="str">
            <v>Общестроительные работы (входные группы)</v>
          </cell>
        </row>
        <row r="4837">
          <cell r="A4837">
            <v>2010</v>
          </cell>
          <cell r="O4837">
            <v>2806.37</v>
          </cell>
          <cell r="AC4837" t="str">
            <v>Общестроительные работы (входные группы)</v>
          </cell>
        </row>
        <row r="4838">
          <cell r="A4838">
            <v>2010</v>
          </cell>
          <cell r="O4838">
            <v>978.11</v>
          </cell>
          <cell r="AC4838" t="str">
            <v>Общестроительные работы (входные группы)</v>
          </cell>
        </row>
        <row r="4839">
          <cell r="A4839">
            <v>2010</v>
          </cell>
          <cell r="O4839">
            <v>583.02</v>
          </cell>
          <cell r="AC4839" t="str">
            <v>Общестроительные работы (входные группы)</v>
          </cell>
        </row>
        <row r="4840">
          <cell r="A4840">
            <v>2010</v>
          </cell>
          <cell r="O4840">
            <v>89.38</v>
          </cell>
          <cell r="AC4840" t="str">
            <v>Общестроительные работы (входные группы)</v>
          </cell>
        </row>
        <row r="4841">
          <cell r="A4841">
            <v>2010</v>
          </cell>
          <cell r="O4841">
            <v>12153.25</v>
          </cell>
          <cell r="AC4841" t="str">
            <v>Общестроительные работы (входные группы)</v>
          </cell>
        </row>
        <row r="4842">
          <cell r="A4842">
            <v>2010</v>
          </cell>
          <cell r="O4842">
            <v>44263.68</v>
          </cell>
          <cell r="AC4842" t="str">
            <v>Общестроительные работы (входные группы)</v>
          </cell>
        </row>
        <row r="4843">
          <cell r="A4843">
            <v>2010</v>
          </cell>
          <cell r="O4843">
            <v>2969.91</v>
          </cell>
          <cell r="AC4843" t="str">
            <v>Общестроительные работы (входные группы)</v>
          </cell>
        </row>
        <row r="4844">
          <cell r="A4844">
            <v>2010</v>
          </cell>
          <cell r="O4844">
            <v>4846.46</v>
          </cell>
          <cell r="AC4844" t="str">
            <v>Общестроительные работы (входные группы)</v>
          </cell>
        </row>
        <row r="4845">
          <cell r="A4845">
            <v>2010</v>
          </cell>
          <cell r="O4845">
            <v>5308.74</v>
          </cell>
          <cell r="AC4845" t="str">
            <v>Общестроительные работы (входные группы)</v>
          </cell>
        </row>
        <row r="4846">
          <cell r="A4846">
            <v>2010</v>
          </cell>
          <cell r="O4846">
            <v>2518.21</v>
          </cell>
          <cell r="AC4846" t="str">
            <v>Общестроительные работы (входные группы)</v>
          </cell>
        </row>
        <row r="4847">
          <cell r="A4847">
            <v>2010</v>
          </cell>
          <cell r="O4847">
            <v>743.81</v>
          </cell>
          <cell r="AC4847" t="str">
            <v>Общестроительные работы (входные группы)</v>
          </cell>
        </row>
        <row r="4848">
          <cell r="A4848">
            <v>2010</v>
          </cell>
          <cell r="O4848">
            <v>385.24</v>
          </cell>
          <cell r="AC4848" t="str">
            <v>Общестроительные работы (входные группы)</v>
          </cell>
        </row>
        <row r="4849">
          <cell r="A4849">
            <v>2010</v>
          </cell>
          <cell r="O4849">
            <v>497.96</v>
          </cell>
          <cell r="AC4849" t="str">
            <v>Общестроительные работы (входные группы)</v>
          </cell>
        </row>
        <row r="4850">
          <cell r="A4850">
            <v>2010</v>
          </cell>
          <cell r="O4850">
            <v>296.82</v>
          </cell>
          <cell r="AC4850" t="str">
            <v>Общестроительные работы (входные группы)</v>
          </cell>
        </row>
        <row r="4851">
          <cell r="A4851">
            <v>2010</v>
          </cell>
          <cell r="O4851">
            <v>1829.25</v>
          </cell>
          <cell r="AC4851" t="str">
            <v>Общестроительные работы (входные группы)</v>
          </cell>
        </row>
        <row r="4852">
          <cell r="A4852">
            <v>2010</v>
          </cell>
          <cell r="O4852">
            <v>3367.62</v>
          </cell>
          <cell r="AC4852" t="str">
            <v>Общестроительные работы (входные группы)</v>
          </cell>
        </row>
        <row r="4853">
          <cell r="A4853">
            <v>2010</v>
          </cell>
          <cell r="O4853">
            <v>277.14</v>
          </cell>
          <cell r="AC4853" t="str">
            <v>Общестроительные работы (входные группы)</v>
          </cell>
        </row>
        <row r="4854">
          <cell r="A4854">
            <v>2010</v>
          </cell>
          <cell r="O4854">
            <v>7457.24</v>
          </cell>
          <cell r="AC4854" t="str">
            <v>Общестроительные работы (входные группы)</v>
          </cell>
        </row>
        <row r="4855">
          <cell r="A4855">
            <v>2010</v>
          </cell>
          <cell r="O4855">
            <v>733.62</v>
          </cell>
          <cell r="AC4855" t="str">
            <v>Общестроительные работы (входные группы)</v>
          </cell>
        </row>
        <row r="4856">
          <cell r="A4856">
            <v>2010</v>
          </cell>
          <cell r="O4856">
            <v>205.35</v>
          </cell>
          <cell r="AC4856" t="str">
            <v>Общестроительные работы (входные группы)</v>
          </cell>
        </row>
        <row r="4857">
          <cell r="A4857">
            <v>2010</v>
          </cell>
          <cell r="O4857">
            <v>5702.57</v>
          </cell>
          <cell r="AC4857" t="str">
            <v>Общестроительные работы (входные группы)</v>
          </cell>
        </row>
        <row r="4858">
          <cell r="A4858">
            <v>2010</v>
          </cell>
          <cell r="O4858">
            <v>4301.8999999999996</v>
          </cell>
          <cell r="AC4858" t="str">
            <v>Общестроительные работы (входные группы)</v>
          </cell>
        </row>
        <row r="4859">
          <cell r="A4859">
            <v>2010</v>
          </cell>
          <cell r="O4859">
            <v>1058.6600000000001</v>
          </cell>
          <cell r="AC4859" t="str">
            <v>Общестроительные работы (входные группы)</v>
          </cell>
        </row>
        <row r="4860">
          <cell r="A4860">
            <v>2010</v>
          </cell>
        </row>
        <row r="4861">
          <cell r="A4861">
            <v>2010</v>
          </cell>
          <cell r="O4861">
            <v>86357.41</v>
          </cell>
          <cell r="AC4861" t="str">
            <v>Водопровод и канализация (пожарный водопровод)</v>
          </cell>
        </row>
        <row r="4862">
          <cell r="A4862">
            <v>2010</v>
          </cell>
          <cell r="O4862">
            <v>50723.07</v>
          </cell>
          <cell r="AC4862" t="str">
            <v>Водопровод и канализация (пожарный водопровод)</v>
          </cell>
        </row>
        <row r="4863">
          <cell r="A4863">
            <v>2010</v>
          </cell>
          <cell r="O4863">
            <v>14863.95</v>
          </cell>
          <cell r="AC4863" t="str">
            <v>Водопровод и канализация (пожарный водопровод)</v>
          </cell>
        </row>
        <row r="4864">
          <cell r="A4864">
            <v>2010</v>
          </cell>
          <cell r="O4864">
            <v>217.42</v>
          </cell>
          <cell r="AC4864" t="str">
            <v>Водопровод и канализация (пожарный водопровод)</v>
          </cell>
        </row>
        <row r="4865">
          <cell r="A4865">
            <v>2010</v>
          </cell>
        </row>
        <row r="4866">
          <cell r="A4866">
            <v>2010</v>
          </cell>
          <cell r="O4866">
            <v>5491.11</v>
          </cell>
          <cell r="AC4866" t="str">
            <v>Общестроительные работы (окна)</v>
          </cell>
        </row>
        <row r="4867">
          <cell r="A4867">
            <v>2010</v>
          </cell>
          <cell r="O4867">
            <v>21213.439999999999</v>
          </cell>
          <cell r="AC4867" t="str">
            <v>Общестроительные работы (окна)</v>
          </cell>
        </row>
        <row r="4868">
          <cell r="A4868">
            <v>2010</v>
          </cell>
        </row>
        <row r="4869">
          <cell r="A4869">
            <v>2010</v>
          </cell>
          <cell r="O4869">
            <v>28705.85</v>
          </cell>
          <cell r="AC4869" t="str">
            <v>Общестроительные работы (стены и колонны)</v>
          </cell>
        </row>
        <row r="4870">
          <cell r="A4870">
            <v>2010</v>
          </cell>
        </row>
        <row r="4871">
          <cell r="A4871">
            <v>2010</v>
          </cell>
          <cell r="O4871">
            <v>117929.06</v>
          </cell>
          <cell r="AC4871" t="str">
            <v>Общестроительные работы (входные группы)</v>
          </cell>
        </row>
        <row r="4872">
          <cell r="A4872">
            <v>2010</v>
          </cell>
          <cell r="O4872">
            <v>1692.31</v>
          </cell>
          <cell r="AC4872" t="str">
            <v>Вывоз мусора</v>
          </cell>
        </row>
        <row r="4873">
          <cell r="A4873">
            <v>2010</v>
          </cell>
          <cell r="O4873">
            <v>963.46</v>
          </cell>
          <cell r="AC4873" t="str">
            <v>Вывоз мусора</v>
          </cell>
        </row>
        <row r="4874">
          <cell r="A4874">
            <v>2010</v>
          </cell>
        </row>
        <row r="4875">
          <cell r="A4875">
            <v>2010</v>
          </cell>
          <cell r="O4875">
            <v>2679.47</v>
          </cell>
          <cell r="AC4875" t="str">
            <v>Снос строений</v>
          </cell>
        </row>
        <row r="4876">
          <cell r="A4876">
            <v>2010</v>
          </cell>
          <cell r="O4876">
            <v>30.46</v>
          </cell>
          <cell r="AC4876" t="str">
            <v>Вывоз мусора</v>
          </cell>
        </row>
        <row r="4877">
          <cell r="A4877">
            <v>2010</v>
          </cell>
          <cell r="O4877">
            <v>17.28</v>
          </cell>
          <cell r="AC4877" t="str">
            <v>Вывоз мусора</v>
          </cell>
        </row>
        <row r="4878">
          <cell r="A4878">
            <v>2010</v>
          </cell>
        </row>
        <row r="4879">
          <cell r="A4879">
            <v>2010</v>
          </cell>
          <cell r="O4879">
            <v>7567.87</v>
          </cell>
          <cell r="AC4879" t="str">
            <v>Общестроительные работы (фундаменты)</v>
          </cell>
        </row>
        <row r="4880">
          <cell r="A4880">
            <v>2010</v>
          </cell>
          <cell r="O4880">
            <v>35867.46</v>
          </cell>
          <cell r="AC4880" t="str">
            <v>Общестроительные работы (фундаменты)</v>
          </cell>
        </row>
        <row r="4881">
          <cell r="A4881">
            <v>2010</v>
          </cell>
        </row>
        <row r="4882">
          <cell r="A4882">
            <v>2010</v>
          </cell>
          <cell r="O4882">
            <v>4732.6099999999997</v>
          </cell>
          <cell r="AC4882" t="str">
            <v>Общестроительные работы (входные группы)</v>
          </cell>
        </row>
        <row r="4883">
          <cell r="A4883">
            <v>2010</v>
          </cell>
          <cell r="O4883">
            <v>3400.41</v>
          </cell>
          <cell r="AC4883" t="str">
            <v>Общестроительные работы (входные группы)</v>
          </cell>
        </row>
        <row r="4884">
          <cell r="A4884">
            <v>2010</v>
          </cell>
          <cell r="O4884">
            <v>3045.52</v>
          </cell>
          <cell r="AC4884" t="str">
            <v>Общестроительные работы (входные группы)</v>
          </cell>
        </row>
        <row r="4885">
          <cell r="A4885">
            <v>2010</v>
          </cell>
          <cell r="O4885">
            <v>5597.39</v>
          </cell>
          <cell r="AC4885" t="str">
            <v>Общестроительные работы (входные группы)</v>
          </cell>
        </row>
        <row r="4886">
          <cell r="A4886">
            <v>2010</v>
          </cell>
          <cell r="O4886">
            <v>264.23</v>
          </cell>
          <cell r="AC4886" t="str">
            <v>Общестроительные работы (входные группы)</v>
          </cell>
        </row>
        <row r="4887">
          <cell r="A4887">
            <v>2010</v>
          </cell>
          <cell r="O4887">
            <v>112.26</v>
          </cell>
          <cell r="AC4887" t="str">
            <v>Общестроительные работы (входные группы)</v>
          </cell>
        </row>
        <row r="4888">
          <cell r="A4888">
            <v>2010</v>
          </cell>
          <cell r="O4888">
            <v>1718.8</v>
          </cell>
          <cell r="AC4888" t="str">
            <v>Общестроительные работы (входные группы)</v>
          </cell>
        </row>
        <row r="4889">
          <cell r="A4889">
            <v>2010</v>
          </cell>
          <cell r="O4889">
            <v>447.69</v>
          </cell>
          <cell r="AC4889" t="str">
            <v>Общестроительные работы (входные группы)</v>
          </cell>
        </row>
        <row r="4890">
          <cell r="A4890">
            <v>2010</v>
          </cell>
          <cell r="O4890">
            <v>4243.91</v>
          </cell>
          <cell r="AC4890" t="str">
            <v>Общестроительные работы (входные группы)</v>
          </cell>
        </row>
        <row r="4891">
          <cell r="A4891">
            <v>2010</v>
          </cell>
          <cell r="O4891">
            <v>1565.08</v>
          </cell>
          <cell r="AC4891" t="str">
            <v>Общестроительные работы (входные группы)</v>
          </cell>
        </row>
        <row r="4892">
          <cell r="A4892">
            <v>2010</v>
          </cell>
          <cell r="O4892">
            <v>2320.17</v>
          </cell>
          <cell r="AC4892" t="str">
            <v>Общестроительные работы (входные группы)</v>
          </cell>
        </row>
        <row r="4893">
          <cell r="A4893">
            <v>2010</v>
          </cell>
          <cell r="O4893">
            <v>115528.94</v>
          </cell>
          <cell r="AC4893" t="str">
            <v>Общестроительные работы (входные группы)</v>
          </cell>
        </row>
        <row r="4894">
          <cell r="A4894">
            <v>2010</v>
          </cell>
          <cell r="O4894">
            <v>3164.63</v>
          </cell>
          <cell r="AC4894" t="str">
            <v>Общестроительные работы (входные группы)</v>
          </cell>
        </row>
        <row r="4895">
          <cell r="A4895">
            <v>2010</v>
          </cell>
          <cell r="O4895">
            <v>19786.64</v>
          </cell>
          <cell r="AC4895" t="str">
            <v>Общестроительные работы (входные группы)</v>
          </cell>
        </row>
        <row r="4896">
          <cell r="A4896">
            <v>2010</v>
          </cell>
          <cell r="O4896">
            <v>8553.02</v>
          </cell>
          <cell r="AC4896" t="str">
            <v>Общестроительные работы (входные группы)</v>
          </cell>
        </row>
        <row r="4897">
          <cell r="A4897">
            <v>2010</v>
          </cell>
          <cell r="O4897">
            <v>3971.52</v>
          </cell>
          <cell r="AC4897" t="str">
            <v>Общестроительные работы (входные группы)</v>
          </cell>
        </row>
        <row r="4898">
          <cell r="A4898">
            <v>2010</v>
          </cell>
          <cell r="O4898">
            <v>1048.02</v>
          </cell>
          <cell r="AC4898" t="str">
            <v>Общестроительные работы (входные группы)</v>
          </cell>
        </row>
        <row r="4899">
          <cell r="A4899">
            <v>2010</v>
          </cell>
          <cell r="O4899">
            <v>2572.5700000000002</v>
          </cell>
          <cell r="AC4899" t="str">
            <v>Общестроительные работы (входные группы)</v>
          </cell>
        </row>
        <row r="4900">
          <cell r="A4900">
            <v>2010</v>
          </cell>
          <cell r="O4900">
            <v>1524.31</v>
          </cell>
          <cell r="AC4900" t="str">
            <v>Общестроительные работы (входные группы)</v>
          </cell>
        </row>
        <row r="4901">
          <cell r="A4901">
            <v>2010</v>
          </cell>
          <cell r="O4901">
            <v>2806.37</v>
          </cell>
          <cell r="AC4901" t="str">
            <v>Общестроительные работы (входные группы)</v>
          </cell>
        </row>
        <row r="4902">
          <cell r="A4902">
            <v>2010</v>
          </cell>
          <cell r="O4902">
            <v>2528.5700000000002</v>
          </cell>
          <cell r="AC4902" t="str">
            <v>Общестроительные работы (входные группы)</v>
          </cell>
        </row>
        <row r="4903">
          <cell r="A4903">
            <v>2010</v>
          </cell>
        </row>
        <row r="4904">
          <cell r="A4904">
            <v>2010</v>
          </cell>
          <cell r="O4904">
            <v>4510.72</v>
          </cell>
          <cell r="AC4904" t="str">
            <v>Общестроительные работы (входные группы)</v>
          </cell>
        </row>
        <row r="4905">
          <cell r="A4905">
            <v>2010</v>
          </cell>
          <cell r="O4905">
            <v>3402.65</v>
          </cell>
          <cell r="AC4905" t="str">
            <v>Общестроительные работы (входные группы)</v>
          </cell>
        </row>
        <row r="4906">
          <cell r="A4906">
            <v>2010</v>
          </cell>
          <cell r="O4906">
            <v>4218.25</v>
          </cell>
          <cell r="AC4906" t="str">
            <v>Общестроительные работы (входные группы)</v>
          </cell>
        </row>
        <row r="4907">
          <cell r="A4907">
            <v>2010</v>
          </cell>
          <cell r="O4907">
            <v>3923.07</v>
          </cell>
          <cell r="AC4907" t="str">
            <v>Общестроительные работы (входные группы)</v>
          </cell>
        </row>
        <row r="4908">
          <cell r="A4908">
            <v>2010</v>
          </cell>
          <cell r="O4908">
            <v>947.82</v>
          </cell>
          <cell r="AC4908" t="str">
            <v>Общестроительные работы (входные группы)</v>
          </cell>
        </row>
        <row r="4909">
          <cell r="A4909">
            <v>2010</v>
          </cell>
          <cell r="O4909">
            <v>8568.83</v>
          </cell>
          <cell r="AC4909" t="str">
            <v>Общестроительные работы (входные группы)</v>
          </cell>
        </row>
        <row r="4910">
          <cell r="A4910">
            <v>2010</v>
          </cell>
          <cell r="O4910">
            <v>7352.48</v>
          </cell>
          <cell r="AC4910" t="str">
            <v>Общестроительные работы (входные группы)</v>
          </cell>
        </row>
        <row r="4911">
          <cell r="A4911">
            <v>2010</v>
          </cell>
          <cell r="O4911">
            <v>1812.02</v>
          </cell>
          <cell r="AC4911" t="str">
            <v>Общестроительные работы (входные группы)</v>
          </cell>
        </row>
        <row r="4912">
          <cell r="A4912">
            <v>2010</v>
          </cell>
          <cell r="O4912">
            <v>462.33</v>
          </cell>
          <cell r="AC4912" t="str">
            <v>Общестроительные работы (входные группы)</v>
          </cell>
        </row>
        <row r="4913">
          <cell r="A4913">
            <v>2010</v>
          </cell>
          <cell r="O4913">
            <v>37041.089999999997</v>
          </cell>
          <cell r="AC4913" t="str">
            <v>Общестроительные работы (входные группы)</v>
          </cell>
        </row>
        <row r="4914">
          <cell r="A4914">
            <v>2010</v>
          </cell>
          <cell r="O4914">
            <v>3473.92</v>
          </cell>
          <cell r="AC4914" t="str">
            <v>Общестроительные работы (входные группы)</v>
          </cell>
        </row>
        <row r="4915">
          <cell r="A4915">
            <v>2010</v>
          </cell>
          <cell r="O4915">
            <v>5866.88</v>
          </cell>
          <cell r="AC4915" t="str">
            <v>Общестроительные работы (входные группы)</v>
          </cell>
        </row>
        <row r="4916">
          <cell r="A4916">
            <v>2010</v>
          </cell>
          <cell r="O4916">
            <v>6881.95</v>
          </cell>
          <cell r="AC4916" t="str">
            <v>Общестроительные работы (входные группы)</v>
          </cell>
        </row>
        <row r="4917">
          <cell r="A4917">
            <v>2010</v>
          </cell>
          <cell r="O4917">
            <v>3164.33</v>
          </cell>
          <cell r="AC4917" t="str">
            <v>Общестроительные работы (входные группы)</v>
          </cell>
        </row>
        <row r="4918">
          <cell r="A4918">
            <v>2010</v>
          </cell>
          <cell r="O4918">
            <v>461.25</v>
          </cell>
          <cell r="AC4918" t="str">
            <v>Общестроительные работы (входные группы)</v>
          </cell>
        </row>
        <row r="4919">
          <cell r="A4919">
            <v>2010</v>
          </cell>
          <cell r="O4919">
            <v>597.91</v>
          </cell>
          <cell r="AC4919" t="str">
            <v>Общестроительные работы (входные группы)</v>
          </cell>
        </row>
        <row r="4920">
          <cell r="A4920">
            <v>2010</v>
          </cell>
          <cell r="O4920">
            <v>1067.1500000000001</v>
          </cell>
          <cell r="AC4920" t="str">
            <v>Общестроительные работы (входные группы)</v>
          </cell>
        </row>
        <row r="4921">
          <cell r="A4921">
            <v>2010</v>
          </cell>
          <cell r="O4921">
            <v>1964.44</v>
          </cell>
          <cell r="AC4921" t="str">
            <v>Общестроительные работы (входные группы)</v>
          </cell>
        </row>
        <row r="4922">
          <cell r="A4922">
            <v>2010</v>
          </cell>
          <cell r="O4922">
            <v>640.85</v>
          </cell>
          <cell r="AC4922" t="str">
            <v>Общестроительные работы (входные группы)</v>
          </cell>
        </row>
        <row r="4923">
          <cell r="A4923">
            <v>2010</v>
          </cell>
        </row>
        <row r="4924">
          <cell r="A4924">
            <v>2010</v>
          </cell>
          <cell r="O4924">
            <v>5579.73</v>
          </cell>
          <cell r="AC4924" t="str">
            <v>Снос строений</v>
          </cell>
        </row>
        <row r="4925">
          <cell r="A4925">
            <v>2010</v>
          </cell>
          <cell r="O4925">
            <v>63.23</v>
          </cell>
          <cell r="AC4925" t="str">
            <v>Вывоз мусора</v>
          </cell>
        </row>
        <row r="4926">
          <cell r="A4926">
            <v>2010</v>
          </cell>
          <cell r="O4926">
            <v>35.97</v>
          </cell>
          <cell r="AC4926" t="str">
            <v>Вывоз мусора</v>
          </cell>
        </row>
        <row r="4927">
          <cell r="A4927">
            <v>2010</v>
          </cell>
        </row>
        <row r="4928">
          <cell r="A4928">
            <v>2010</v>
          </cell>
          <cell r="O4928">
            <v>4592.0200000000004</v>
          </cell>
          <cell r="AC4928" t="str">
            <v>Общестроительные работы (фундаменты)</v>
          </cell>
        </row>
        <row r="4929">
          <cell r="A4929">
            <v>2010</v>
          </cell>
          <cell r="O4929">
            <v>21762.959999999999</v>
          </cell>
          <cell r="AC4929" t="str">
            <v>Общестроительные работы (фундаменты)</v>
          </cell>
        </row>
        <row r="4930">
          <cell r="A4930">
            <v>2010</v>
          </cell>
        </row>
        <row r="4931">
          <cell r="A4931">
            <v>2010</v>
          </cell>
          <cell r="O4931">
            <v>11829.26</v>
          </cell>
          <cell r="AC4931" t="str">
            <v>Общестроительные работы (входные группы)</v>
          </cell>
        </row>
        <row r="4932">
          <cell r="A4932">
            <v>2010</v>
          </cell>
          <cell r="O4932">
            <v>2184.06</v>
          </cell>
          <cell r="AC4932" t="str">
            <v>Общестроительные работы (входные группы)</v>
          </cell>
        </row>
        <row r="4933">
          <cell r="A4933">
            <v>2010</v>
          </cell>
          <cell r="O4933">
            <v>4566.8599999999997</v>
          </cell>
          <cell r="AC4933" t="str">
            <v>Общестроительные работы (входные группы)</v>
          </cell>
        </row>
        <row r="4934">
          <cell r="A4934">
            <v>2010</v>
          </cell>
          <cell r="O4934">
            <v>4356.71</v>
          </cell>
          <cell r="AC4934" t="str">
            <v>Общестроительные работы (входные группы)</v>
          </cell>
        </row>
        <row r="4935">
          <cell r="A4935">
            <v>2010</v>
          </cell>
          <cell r="O4935">
            <v>5104.26</v>
          </cell>
          <cell r="AC4935" t="str">
            <v>Общестроительные работы (входные группы)</v>
          </cell>
        </row>
        <row r="4936">
          <cell r="A4936">
            <v>2010</v>
          </cell>
          <cell r="O4936">
            <v>9513.51</v>
          </cell>
          <cell r="AC4936" t="str">
            <v>Общестроительные работы (входные группы)</v>
          </cell>
        </row>
        <row r="4937">
          <cell r="A4937">
            <v>2010</v>
          </cell>
          <cell r="O4937">
            <v>10455</v>
          </cell>
          <cell r="AC4937" t="str">
            <v>Общестроительные работы (входные группы)</v>
          </cell>
        </row>
        <row r="4938">
          <cell r="A4938">
            <v>2010</v>
          </cell>
          <cell r="O4938">
            <v>124330.26</v>
          </cell>
          <cell r="AC4938" t="str">
            <v>Общестроительные работы (входные группы)</v>
          </cell>
        </row>
        <row r="4939">
          <cell r="A4939">
            <v>2010</v>
          </cell>
          <cell r="O4939">
            <v>11880.11</v>
          </cell>
          <cell r="AC4939" t="str">
            <v>Общестроительные работы (входные группы)</v>
          </cell>
        </row>
        <row r="4940">
          <cell r="A4940">
            <v>2010</v>
          </cell>
          <cell r="O4940">
            <v>5750.48</v>
          </cell>
          <cell r="AC4940" t="str">
            <v>Общестроительные работы (входные группы)</v>
          </cell>
        </row>
        <row r="4941">
          <cell r="A4941">
            <v>2010</v>
          </cell>
          <cell r="O4941">
            <v>9680.0400000000009</v>
          </cell>
          <cell r="AC4941" t="str">
            <v>Общестроительные работы (входные группы)</v>
          </cell>
        </row>
        <row r="4942">
          <cell r="A4942">
            <v>2010</v>
          </cell>
        </row>
        <row r="4943">
          <cell r="A4943">
            <v>2010</v>
          </cell>
          <cell r="O4943">
            <v>24151.1</v>
          </cell>
          <cell r="AC4943" t="str">
            <v>Общестроительные работы (входные группы)</v>
          </cell>
        </row>
        <row r="4944">
          <cell r="A4944">
            <v>2010</v>
          </cell>
          <cell r="O4944">
            <v>3889.72</v>
          </cell>
          <cell r="AC4944" t="str">
            <v>Общестроительные работы (входные группы)</v>
          </cell>
        </row>
        <row r="4945">
          <cell r="A4945">
            <v>2010</v>
          </cell>
          <cell r="O4945">
            <v>8670.5499999999993</v>
          </cell>
          <cell r="AC4945" t="str">
            <v>Общестроительные работы (входные группы)</v>
          </cell>
        </row>
        <row r="4946">
          <cell r="A4946">
            <v>2010</v>
          </cell>
          <cell r="O4946">
            <v>12373.75</v>
          </cell>
          <cell r="AC4946" t="str">
            <v>Общестроительные работы (входные группы)</v>
          </cell>
        </row>
        <row r="4947">
          <cell r="A4947">
            <v>2010</v>
          </cell>
          <cell r="O4947">
            <v>13598.59</v>
          </cell>
          <cell r="AC4947" t="str">
            <v>Общестроительные работы (входные группы)</v>
          </cell>
        </row>
        <row r="4948">
          <cell r="A4948">
            <v>2010</v>
          </cell>
          <cell r="O4948">
            <v>48912.62</v>
          </cell>
          <cell r="AC4948" t="str">
            <v>Общестроительные работы (входные группы)</v>
          </cell>
        </row>
        <row r="4949">
          <cell r="A4949">
            <v>2010</v>
          </cell>
          <cell r="O4949">
            <v>16470.599999999999</v>
          </cell>
          <cell r="AC4949" t="str">
            <v>Общестроительные работы (входные группы)</v>
          </cell>
        </row>
        <row r="4950">
          <cell r="A4950">
            <v>2010</v>
          </cell>
          <cell r="O4950">
            <v>8605.89</v>
          </cell>
          <cell r="AC4950" t="str">
            <v>Общестроительные работы (входные группы)</v>
          </cell>
        </row>
        <row r="4951">
          <cell r="A4951">
            <v>2010</v>
          </cell>
          <cell r="O4951">
            <v>56857.5</v>
          </cell>
          <cell r="AC4951" t="str">
            <v>Общестроительные работы (входные группы)</v>
          </cell>
        </row>
        <row r="4952">
          <cell r="A4952">
            <v>2010</v>
          </cell>
          <cell r="O4952">
            <v>10040.07</v>
          </cell>
          <cell r="AC4952" t="str">
            <v>Общестроительные работы (входные группы)</v>
          </cell>
        </row>
        <row r="4953">
          <cell r="A4953">
            <v>2010</v>
          </cell>
          <cell r="O4953">
            <v>9404.33</v>
          </cell>
          <cell r="AC4953" t="str">
            <v>Общестроительные работы (входные группы)</v>
          </cell>
        </row>
        <row r="4954">
          <cell r="A4954">
            <v>2010</v>
          </cell>
        </row>
        <row r="4955">
          <cell r="A4955">
            <v>2010</v>
          </cell>
          <cell r="O4955">
            <v>5105.0600000000004</v>
          </cell>
          <cell r="AC4955" t="str">
            <v>Общестроительные работы (входные группы)</v>
          </cell>
        </row>
        <row r="4956">
          <cell r="A4956">
            <v>2010</v>
          </cell>
          <cell r="O4956">
            <v>3668.02</v>
          </cell>
          <cell r="AC4956" t="str">
            <v>Общестроительные работы (входные группы)</v>
          </cell>
        </row>
        <row r="4957">
          <cell r="A4957">
            <v>2010</v>
          </cell>
          <cell r="O4957">
            <v>9548.82</v>
          </cell>
          <cell r="AC4957" t="str">
            <v>Общестроительные работы (входные группы)</v>
          </cell>
        </row>
        <row r="4958">
          <cell r="A4958">
            <v>2010</v>
          </cell>
          <cell r="O4958">
            <v>4237.33</v>
          </cell>
          <cell r="AC4958" t="str">
            <v>Общестроительные работы (входные группы)</v>
          </cell>
        </row>
        <row r="4959">
          <cell r="A4959">
            <v>2010</v>
          </cell>
          <cell r="O4959">
            <v>836.5</v>
          </cell>
          <cell r="AC4959" t="str">
            <v>Общестроительные работы (входные группы)</v>
          </cell>
        </row>
        <row r="4960">
          <cell r="A4960">
            <v>2010</v>
          </cell>
          <cell r="O4960">
            <v>1832.74</v>
          </cell>
          <cell r="AC4960" t="str">
            <v>Общестроительные работы (входные группы)</v>
          </cell>
        </row>
        <row r="4961">
          <cell r="A4961">
            <v>2010</v>
          </cell>
          <cell r="O4961">
            <v>1904.44</v>
          </cell>
          <cell r="AC4961" t="str">
            <v>Общестроительные работы (входные группы)</v>
          </cell>
        </row>
        <row r="4962">
          <cell r="A4962">
            <v>2010</v>
          </cell>
          <cell r="O4962">
            <v>550.71</v>
          </cell>
          <cell r="AC4962" t="str">
            <v>Общестроительные работы (входные группы)</v>
          </cell>
        </row>
        <row r="4963">
          <cell r="A4963">
            <v>2010</v>
          </cell>
          <cell r="O4963">
            <v>302.74</v>
          </cell>
          <cell r="AC4963" t="str">
            <v>Общестроительные работы (входные группы)</v>
          </cell>
        </row>
        <row r="4964">
          <cell r="A4964">
            <v>2010</v>
          </cell>
          <cell r="O4964">
            <v>77.25</v>
          </cell>
          <cell r="AC4964" t="str">
            <v>Общестроительные работы (входные группы)</v>
          </cell>
        </row>
        <row r="4965">
          <cell r="A4965">
            <v>2010</v>
          </cell>
          <cell r="O4965">
            <v>3367.93</v>
          </cell>
          <cell r="AC4965" t="str">
            <v>Общестроительные работы (входные группы)</v>
          </cell>
        </row>
        <row r="4966">
          <cell r="A4966">
            <v>2010</v>
          </cell>
        </row>
        <row r="4967">
          <cell r="A4967">
            <v>2010</v>
          </cell>
          <cell r="O4967">
            <v>1341.13</v>
          </cell>
          <cell r="AC4967" t="str">
            <v>Общестроительные работы (входные группы)</v>
          </cell>
        </row>
        <row r="4968">
          <cell r="A4968">
            <v>2010</v>
          </cell>
          <cell r="O4968">
            <v>963.17</v>
          </cell>
          <cell r="AC4968" t="str">
            <v>Общестроительные работы (входные группы)</v>
          </cell>
        </row>
        <row r="4969">
          <cell r="A4969">
            <v>2010</v>
          </cell>
          <cell r="O4969">
            <v>12868.16</v>
          </cell>
          <cell r="AC4969" t="str">
            <v>Общестроительные работы (входные группы)</v>
          </cell>
        </row>
        <row r="4970">
          <cell r="A4970">
            <v>2010</v>
          </cell>
          <cell r="O4970">
            <v>1673.06</v>
          </cell>
          <cell r="AC4970" t="str">
            <v>Общестроительные работы (входные группы)</v>
          </cell>
        </row>
        <row r="4971">
          <cell r="A4971">
            <v>2010</v>
          </cell>
          <cell r="O4971">
            <v>2723.36</v>
          </cell>
          <cell r="AC4971" t="str">
            <v>Общестроительные работы (входные группы)</v>
          </cell>
        </row>
        <row r="4972">
          <cell r="A4972">
            <v>2010</v>
          </cell>
          <cell r="O4972">
            <v>4150.4399999999996</v>
          </cell>
          <cell r="AC4972" t="str">
            <v>Общестроительные работы (входные группы)</v>
          </cell>
        </row>
        <row r="4973">
          <cell r="A4973">
            <v>2010</v>
          </cell>
          <cell r="O4973">
            <v>2017.34</v>
          </cell>
          <cell r="AC4973" t="str">
            <v>Общестроительные работы (входные группы)</v>
          </cell>
        </row>
        <row r="4974">
          <cell r="A4974">
            <v>2010</v>
          </cell>
          <cell r="O4974">
            <v>530.6</v>
          </cell>
          <cell r="AC4974" t="str">
            <v>Общестроительные работы (входные группы)</v>
          </cell>
        </row>
        <row r="4975">
          <cell r="A4975">
            <v>2010</v>
          </cell>
          <cell r="O4975">
            <v>1503.26</v>
          </cell>
          <cell r="AC4975" t="str">
            <v>Общестроительные работы (входные группы)</v>
          </cell>
        </row>
        <row r="4976">
          <cell r="A4976">
            <v>2010</v>
          </cell>
          <cell r="O4976">
            <v>1812.27</v>
          </cell>
          <cell r="AC4976" t="str">
            <v>Общестроительные работы (входные группы)</v>
          </cell>
        </row>
        <row r="4977">
          <cell r="A4977">
            <v>2010</v>
          </cell>
          <cell r="O4977">
            <v>1301.6400000000001</v>
          </cell>
          <cell r="AC4977" t="str">
            <v>Общестроительные работы (входные группы)</v>
          </cell>
        </row>
        <row r="4978">
          <cell r="A4978">
            <v>2010</v>
          </cell>
          <cell r="O4978">
            <v>10941.23</v>
          </cell>
          <cell r="AC4978" t="str">
            <v>Общестроительные работы (входные группы)</v>
          </cell>
        </row>
        <row r="4979">
          <cell r="A4979">
            <v>2010</v>
          </cell>
          <cell r="O4979">
            <v>4034.96</v>
          </cell>
          <cell r="AC4979" t="str">
            <v>Общестроительные работы (входные группы)</v>
          </cell>
        </row>
        <row r="4980">
          <cell r="A4980">
            <v>2010</v>
          </cell>
          <cell r="O4980">
            <v>3697.78</v>
          </cell>
          <cell r="AC4980" t="str">
            <v>Общестроительные работы (входные группы)</v>
          </cell>
        </row>
        <row r="4981">
          <cell r="A4981">
            <v>2010</v>
          </cell>
          <cell r="O4981">
            <v>661.39</v>
          </cell>
          <cell r="AC4981" t="str">
            <v>Общестроительные работы (входные группы)</v>
          </cell>
        </row>
        <row r="4982">
          <cell r="A4982">
            <v>2010</v>
          </cell>
          <cell r="O4982">
            <v>849.59</v>
          </cell>
          <cell r="AC4982" t="str">
            <v>Общестроительные работы (входные группы)</v>
          </cell>
        </row>
        <row r="4983">
          <cell r="A4983">
            <v>2010</v>
          </cell>
          <cell r="O4983">
            <v>238.27</v>
          </cell>
          <cell r="AC4983" t="str">
            <v>Общестроительные работы (входные группы)</v>
          </cell>
        </row>
        <row r="4984">
          <cell r="A4984">
            <v>2010</v>
          </cell>
          <cell r="O4984">
            <v>162.91</v>
          </cell>
          <cell r="AC4984" t="str">
            <v>Общестроительные работы (входные группы)</v>
          </cell>
        </row>
        <row r="4985">
          <cell r="A4985">
            <v>2010</v>
          </cell>
          <cell r="O4985">
            <v>224.02</v>
          </cell>
          <cell r="AC4985" t="str">
            <v>Общестроительные работы (входные группы)</v>
          </cell>
        </row>
        <row r="4986">
          <cell r="A4986">
            <v>2010</v>
          </cell>
          <cell r="O4986">
            <v>1444.92</v>
          </cell>
          <cell r="AC4986" t="str">
            <v>Общестроительные работы (входные группы)</v>
          </cell>
        </row>
        <row r="4987">
          <cell r="A4987">
            <v>2010</v>
          </cell>
          <cell r="O4987">
            <v>749.2</v>
          </cell>
          <cell r="AC4987" t="str">
            <v>Общестроительные работы (входные группы)</v>
          </cell>
        </row>
        <row r="4988">
          <cell r="A4988">
            <v>2010</v>
          </cell>
          <cell r="O4988">
            <v>17621.29</v>
          </cell>
          <cell r="AC4988" t="str">
            <v>Общестроительные работы (входные группы)</v>
          </cell>
        </row>
        <row r="4989">
          <cell r="A4989">
            <v>2010</v>
          </cell>
          <cell r="O4989">
            <v>22954.68</v>
          </cell>
          <cell r="AC4989" t="str">
            <v>Общестроительные работы (входные группы)</v>
          </cell>
        </row>
        <row r="4990">
          <cell r="A4990">
            <v>2010</v>
          </cell>
          <cell r="O4990">
            <v>8857.4500000000007</v>
          </cell>
          <cell r="AC4990" t="str">
            <v>Общестроительные работы (входные группы)</v>
          </cell>
        </row>
        <row r="4991">
          <cell r="A4991">
            <v>2010</v>
          </cell>
          <cell r="O4991">
            <v>1256.9100000000001</v>
          </cell>
          <cell r="AC4991" t="str">
            <v>Общестроительные работы (входные группы)</v>
          </cell>
        </row>
        <row r="4992">
          <cell r="A4992">
            <v>2010</v>
          </cell>
          <cell r="O4992">
            <v>617.21</v>
          </cell>
          <cell r="AC4992" t="str">
            <v>Общестроительные работы (входные группы)</v>
          </cell>
        </row>
        <row r="4993">
          <cell r="A4993">
            <v>2010</v>
          </cell>
          <cell r="O4993">
            <v>519.49</v>
          </cell>
          <cell r="AC4993" t="str">
            <v>Общестроительные работы (входные группы)</v>
          </cell>
        </row>
        <row r="4994">
          <cell r="A4994">
            <v>2010</v>
          </cell>
          <cell r="O4994">
            <v>8406.58</v>
          </cell>
          <cell r="AC4994" t="str">
            <v>Общестроительные работы (входные группы)</v>
          </cell>
        </row>
        <row r="4995">
          <cell r="A4995">
            <v>2010</v>
          </cell>
          <cell r="O4995">
            <v>18920.98</v>
          </cell>
          <cell r="AC4995" t="str">
            <v>Общестроительные работы (входные группы)</v>
          </cell>
        </row>
        <row r="4996">
          <cell r="A4996">
            <v>2010</v>
          </cell>
          <cell r="O4996">
            <v>1228.67</v>
          </cell>
          <cell r="AC4996" t="str">
            <v>Общестроительные работы (входные группы)</v>
          </cell>
        </row>
        <row r="4997">
          <cell r="A4997">
            <v>2010</v>
          </cell>
          <cell r="O4997">
            <v>38317.980000000003</v>
          </cell>
          <cell r="AC4997" t="str">
            <v>Общестроительные работы (входные группы)</v>
          </cell>
        </row>
        <row r="4998">
          <cell r="A4998">
            <v>2010</v>
          </cell>
          <cell r="O4998">
            <v>12490.29</v>
          </cell>
          <cell r="AC4998" t="str">
            <v>Общестроительные работы (входные группы)</v>
          </cell>
        </row>
        <row r="4999">
          <cell r="A4999">
            <v>2010</v>
          </cell>
          <cell r="O4999">
            <v>11530.2</v>
          </cell>
          <cell r="AC4999" t="str">
            <v>Общестроительные работы (входные группы)</v>
          </cell>
        </row>
        <row r="5000">
          <cell r="A5000">
            <v>2010</v>
          </cell>
          <cell r="O5000">
            <v>20224.64</v>
          </cell>
          <cell r="AC5000" t="str">
            <v>Общестроительные работы (входные группы)</v>
          </cell>
        </row>
        <row r="5001">
          <cell r="A5001">
            <v>2010</v>
          </cell>
          <cell r="O5001">
            <v>7458.55</v>
          </cell>
          <cell r="AC5001" t="str">
            <v>Общестроительные работы (входные группы)</v>
          </cell>
        </row>
        <row r="5002">
          <cell r="A5002">
            <v>2010</v>
          </cell>
          <cell r="O5002">
            <v>2484.52</v>
          </cell>
          <cell r="AC5002" t="str">
            <v>Общестроительные работы (входные группы)</v>
          </cell>
        </row>
        <row r="5003">
          <cell r="A5003">
            <v>2010</v>
          </cell>
          <cell r="O5003">
            <v>614.78</v>
          </cell>
          <cell r="AC5003" t="str">
            <v>Общестроительные работы (входные группы)</v>
          </cell>
        </row>
        <row r="5004">
          <cell r="A5004">
            <v>2010</v>
          </cell>
          <cell r="O5004">
            <v>528.64</v>
          </cell>
          <cell r="AC5004" t="str">
            <v>Общестроительные работы (входные группы)</v>
          </cell>
        </row>
        <row r="5005">
          <cell r="A5005">
            <v>2010</v>
          </cell>
          <cell r="O5005">
            <v>217.85</v>
          </cell>
          <cell r="AC5005" t="str">
            <v>Общестроительные работы (входные группы)</v>
          </cell>
        </row>
        <row r="5006">
          <cell r="A5006">
            <v>2010</v>
          </cell>
          <cell r="O5006">
            <v>437.51</v>
          </cell>
          <cell r="AC5006" t="str">
            <v>Общестроительные работы (входные группы)</v>
          </cell>
        </row>
        <row r="5007">
          <cell r="A5007">
            <v>2010</v>
          </cell>
          <cell r="O5007">
            <v>634.73</v>
          </cell>
          <cell r="AC5007" t="str">
            <v>Общестроительные работы (входные группы)</v>
          </cell>
        </row>
        <row r="5008">
          <cell r="A5008">
            <v>2010</v>
          </cell>
          <cell r="O5008">
            <v>3253.19</v>
          </cell>
          <cell r="AC5008" t="str">
            <v>Общестроительные работы (входные группы)</v>
          </cell>
        </row>
        <row r="5009">
          <cell r="A5009">
            <v>2010</v>
          </cell>
          <cell r="O5009">
            <v>2138.73</v>
          </cell>
          <cell r="AC5009" t="str">
            <v>Общестроительные работы (входные группы)</v>
          </cell>
        </row>
        <row r="5010">
          <cell r="A5010">
            <v>2010</v>
          </cell>
          <cell r="O5010">
            <v>228.53</v>
          </cell>
          <cell r="AC5010" t="str">
            <v>Общестроительные работы (входные группы)</v>
          </cell>
        </row>
        <row r="5011">
          <cell r="A5011">
            <v>2010</v>
          </cell>
          <cell r="O5011">
            <v>437.69</v>
          </cell>
          <cell r="AC5011" t="str">
            <v>Общестроительные работы (входные группы)</v>
          </cell>
        </row>
        <row r="5012">
          <cell r="A5012">
            <v>2010</v>
          </cell>
          <cell r="O5012">
            <v>5031.0600000000004</v>
          </cell>
          <cell r="AC5012" t="str">
            <v>Общестроительные работы (входные группы)</v>
          </cell>
        </row>
        <row r="5013">
          <cell r="A5013">
            <v>2010</v>
          </cell>
          <cell r="O5013">
            <v>33578.6</v>
          </cell>
          <cell r="AC5013" t="str">
            <v>Общестроительные работы (входные группы)</v>
          </cell>
        </row>
        <row r="5014">
          <cell r="A5014">
            <v>2010</v>
          </cell>
          <cell r="O5014">
            <v>5407.77</v>
          </cell>
          <cell r="AC5014" t="str">
            <v>Общестроительные работы (входные группы)</v>
          </cell>
        </row>
        <row r="5015">
          <cell r="A5015">
            <v>2010</v>
          </cell>
          <cell r="O5015">
            <v>3775.57</v>
          </cell>
          <cell r="AC5015" t="str">
            <v>Общестроительные работы (входные группы)</v>
          </cell>
        </row>
        <row r="5016">
          <cell r="A5016">
            <v>2010</v>
          </cell>
          <cell r="O5016">
            <v>4812.75</v>
          </cell>
          <cell r="AC5016" t="str">
            <v>Общестроительные работы (входные группы)</v>
          </cell>
        </row>
        <row r="5017">
          <cell r="A5017">
            <v>2010</v>
          </cell>
          <cell r="O5017">
            <v>1085.4000000000001</v>
          </cell>
          <cell r="AC5017" t="str">
            <v>Общестроительные работы (входные группы)</v>
          </cell>
        </row>
        <row r="5018">
          <cell r="A5018">
            <v>2010</v>
          </cell>
          <cell r="O5018">
            <v>3067.39</v>
          </cell>
          <cell r="AC5018" t="str">
            <v>Общестроительные работы (входные группы)</v>
          </cell>
        </row>
        <row r="5019">
          <cell r="A5019">
            <v>2010</v>
          </cell>
        </row>
        <row r="5020">
          <cell r="A5020">
            <v>2010</v>
          </cell>
          <cell r="O5020">
            <v>75476.11</v>
          </cell>
          <cell r="AC5020" t="str">
            <v>Непредвиденные работы</v>
          </cell>
        </row>
        <row r="5021">
          <cell r="A5021">
            <v>2010</v>
          </cell>
          <cell r="O5021">
            <v>1246.6099999999999</v>
          </cell>
          <cell r="AC5021" t="str">
            <v>Вывоз мусора</v>
          </cell>
        </row>
        <row r="5022">
          <cell r="A5022">
            <v>2010</v>
          </cell>
          <cell r="O5022">
            <v>709.66</v>
          </cell>
          <cell r="AC5022" t="str">
            <v>Вывоз мусора</v>
          </cell>
        </row>
        <row r="5023">
          <cell r="A5023">
            <v>2010</v>
          </cell>
        </row>
        <row r="5024">
          <cell r="A5024">
            <v>2010</v>
          </cell>
          <cell r="O5024">
            <v>2957.41</v>
          </cell>
          <cell r="AC5024" t="str">
            <v>Общестроительные работы (лестницы)</v>
          </cell>
        </row>
        <row r="5025">
          <cell r="A5025">
            <v>2010</v>
          </cell>
          <cell r="O5025">
            <v>546.25</v>
          </cell>
          <cell r="AC5025" t="str">
            <v>Общестроительные работы (лестницы)</v>
          </cell>
        </row>
        <row r="5026">
          <cell r="A5026">
            <v>2010</v>
          </cell>
          <cell r="O5026">
            <v>5624.41</v>
          </cell>
          <cell r="AC5026" t="str">
            <v>Общестроительные работы (лестницы)</v>
          </cell>
        </row>
        <row r="5027">
          <cell r="A5027">
            <v>2010</v>
          </cell>
          <cell r="O5027">
            <v>41188.93</v>
          </cell>
          <cell r="AC5027" t="str">
            <v>Общестроительные работы (лестницы)</v>
          </cell>
        </row>
        <row r="5028">
          <cell r="A5028">
            <v>2010</v>
          </cell>
          <cell r="O5028">
            <v>1074.1199999999999</v>
          </cell>
          <cell r="AC5028" t="str">
            <v>Общестроительные работы (лестницы)</v>
          </cell>
        </row>
        <row r="5029">
          <cell r="A5029">
            <v>2010</v>
          </cell>
          <cell r="O5029">
            <v>1138.28</v>
          </cell>
          <cell r="AC5029" t="str">
            <v>Общестроительные работы (лестницы)</v>
          </cell>
        </row>
        <row r="5030">
          <cell r="A5030">
            <v>2010</v>
          </cell>
          <cell r="O5030">
            <v>4995.6099999999997</v>
          </cell>
          <cell r="AC5030" t="str">
            <v>Общестроительные работы (лестницы)</v>
          </cell>
        </row>
        <row r="5031">
          <cell r="A5031">
            <v>2010</v>
          </cell>
          <cell r="O5031">
            <v>1884.6</v>
          </cell>
          <cell r="AC5031" t="str">
            <v>Общестроительные работы (лестницы)</v>
          </cell>
        </row>
        <row r="5032">
          <cell r="A5032">
            <v>2010</v>
          </cell>
          <cell r="O5032">
            <v>18912.87</v>
          </cell>
          <cell r="AC5032" t="str">
            <v>Общестроительные работы (лестницы)</v>
          </cell>
        </row>
        <row r="5033">
          <cell r="A5033">
            <v>2010</v>
          </cell>
          <cell r="O5033">
            <v>4016.35</v>
          </cell>
          <cell r="AC5033" t="str">
            <v>Общестроительные работы (лестницы)</v>
          </cell>
        </row>
        <row r="5034">
          <cell r="A5034">
            <v>2010</v>
          </cell>
          <cell r="O5034">
            <v>753.84</v>
          </cell>
          <cell r="AC5034" t="str">
            <v>Общестроительные работы (лестницы)</v>
          </cell>
        </row>
        <row r="5035">
          <cell r="A5035">
            <v>2010</v>
          </cell>
          <cell r="O5035">
            <v>3219.84</v>
          </cell>
          <cell r="AC5035" t="str">
            <v>Общестроительные работы (лестницы)</v>
          </cell>
        </row>
        <row r="5036">
          <cell r="A5036">
            <v>2010</v>
          </cell>
        </row>
        <row r="5037">
          <cell r="A5037">
            <v>2010</v>
          </cell>
          <cell r="O5037">
            <v>813044.9</v>
          </cell>
          <cell r="AC5037" t="str">
            <v>Благоустройство</v>
          </cell>
        </row>
        <row r="5038">
          <cell r="A5038">
            <v>2010</v>
          </cell>
          <cell r="O5038">
            <v>13427.64</v>
          </cell>
          <cell r="AC5038" t="str">
            <v>Благоустройство</v>
          </cell>
        </row>
        <row r="5039">
          <cell r="A5039">
            <v>2010</v>
          </cell>
          <cell r="O5039">
            <v>7644.64</v>
          </cell>
          <cell r="AC5039" t="str">
            <v>Благоустройство</v>
          </cell>
        </row>
        <row r="5040">
          <cell r="A5040">
            <v>2010</v>
          </cell>
          <cell r="O5040">
            <v>4669.3999999999996</v>
          </cell>
          <cell r="AC5040" t="str">
            <v>Благоустройство</v>
          </cell>
        </row>
        <row r="5041">
          <cell r="A5041">
            <v>2010</v>
          </cell>
          <cell r="O5041">
            <v>163251.70000000001</v>
          </cell>
          <cell r="AC5041" t="str">
            <v>Благоустройство</v>
          </cell>
        </row>
        <row r="5042">
          <cell r="A5042">
            <v>2010</v>
          </cell>
        </row>
        <row r="5043">
          <cell r="A5043">
            <v>2010</v>
          </cell>
          <cell r="O5043">
            <v>14503.84</v>
          </cell>
          <cell r="AC5043" t="str">
            <v>Водопровод и канализация (система водяного пожаротушения)</v>
          </cell>
        </row>
        <row r="5044">
          <cell r="A5044">
            <v>2010</v>
          </cell>
          <cell r="O5044">
            <v>76400.960000000006</v>
          </cell>
          <cell r="AC5044" t="str">
            <v>Водопровод и канализация (система водяного пожаротушения)</v>
          </cell>
        </row>
        <row r="5045">
          <cell r="A5045">
            <v>2010</v>
          </cell>
          <cell r="O5045">
            <v>37667.86</v>
          </cell>
          <cell r="AC5045" t="str">
            <v>Водопровод и канализация (система водяного пожаротушения)</v>
          </cell>
        </row>
        <row r="5046">
          <cell r="A5046">
            <v>2010</v>
          </cell>
          <cell r="O5046">
            <v>42757.599999999999</v>
          </cell>
          <cell r="AC5046" t="str">
            <v>Водопровод и канализация (система водяного пожаротушения)</v>
          </cell>
        </row>
        <row r="5047">
          <cell r="A5047">
            <v>2010</v>
          </cell>
          <cell r="O5047">
            <v>141689.39000000001</v>
          </cell>
          <cell r="AC5047" t="str">
            <v>Водопровод и канализация (система водяного пожаротушения)</v>
          </cell>
        </row>
        <row r="5048">
          <cell r="A5048">
            <v>2010</v>
          </cell>
          <cell r="O5048">
            <v>66481.64</v>
          </cell>
          <cell r="AC5048" t="str">
            <v>Водопровод и канализация (система водяного пожаротушения)</v>
          </cell>
        </row>
        <row r="5049">
          <cell r="A5049">
            <v>2010</v>
          </cell>
          <cell r="O5049">
            <v>332.02</v>
          </cell>
          <cell r="AC5049" t="str">
            <v>Водопровод и канализация (система водяного пожаротушения)</v>
          </cell>
        </row>
        <row r="5050">
          <cell r="A5050">
            <v>2010</v>
          </cell>
          <cell r="O5050">
            <v>1835.07</v>
          </cell>
          <cell r="AC5050" t="str">
            <v>Водопровод и канализация (система водяного пожаротушения)</v>
          </cell>
        </row>
        <row r="5051">
          <cell r="A5051">
            <v>2010</v>
          </cell>
          <cell r="O5051">
            <v>14661.02</v>
          </cell>
          <cell r="AC5051" t="str">
            <v>Водопровод и канализация (система водяного пожаротушения)</v>
          </cell>
        </row>
        <row r="5052">
          <cell r="A5052">
            <v>2010</v>
          </cell>
          <cell r="O5052">
            <v>11750.4</v>
          </cell>
          <cell r="AC5052" t="str">
            <v>Водопровод и канализация (система водяного пожаротушения)</v>
          </cell>
        </row>
        <row r="5053">
          <cell r="A5053">
            <v>2010</v>
          </cell>
        </row>
        <row r="5054">
          <cell r="A5054">
            <v>2010</v>
          </cell>
          <cell r="O5054">
            <v>55564.35</v>
          </cell>
          <cell r="AC5054" t="str">
            <v>Силовое электрооборудование и освещение</v>
          </cell>
        </row>
        <row r="5055">
          <cell r="A5055">
            <v>2010</v>
          </cell>
          <cell r="O5055">
            <v>17314.5</v>
          </cell>
          <cell r="AC5055" t="str">
            <v>Силовое электрооборудование и освещение</v>
          </cell>
        </row>
        <row r="5056">
          <cell r="A5056">
            <v>2010</v>
          </cell>
          <cell r="O5056">
            <v>137448.17000000001</v>
          </cell>
          <cell r="AC5056" t="str">
            <v>Силовое электрооборудование и освещение</v>
          </cell>
        </row>
        <row r="5057">
          <cell r="A5057">
            <v>2010</v>
          </cell>
          <cell r="O5057">
            <v>3414.96</v>
          </cell>
          <cell r="AC5057" t="str">
            <v>Силовое электрооборудование и освещение</v>
          </cell>
        </row>
        <row r="5058">
          <cell r="A5058">
            <v>2010</v>
          </cell>
          <cell r="O5058">
            <v>4188.2700000000004</v>
          </cell>
          <cell r="AC5058" t="str">
            <v>Силовое электрооборудование и освещение</v>
          </cell>
        </row>
        <row r="5059">
          <cell r="A5059">
            <v>2010</v>
          </cell>
        </row>
        <row r="5060">
          <cell r="A5060">
            <v>2010</v>
          </cell>
          <cell r="O5060">
            <v>42258.63</v>
          </cell>
          <cell r="AC5060" t="str">
            <v>Водопровод и канализация (пожарный водопровод)</v>
          </cell>
        </row>
        <row r="5061">
          <cell r="A5061">
            <v>2010</v>
          </cell>
          <cell r="O5061">
            <v>73713.09</v>
          </cell>
          <cell r="AC5061" t="str">
            <v>Водопровод и канализация (пожарный водопровод)</v>
          </cell>
        </row>
        <row r="5062">
          <cell r="A5062">
            <v>2010</v>
          </cell>
          <cell r="O5062">
            <v>41635.79</v>
          </cell>
          <cell r="AC5062" t="str">
            <v>Водопровод и канализация (пожарный водопровод)</v>
          </cell>
        </row>
        <row r="5063">
          <cell r="A5063">
            <v>2010</v>
          </cell>
          <cell r="O5063">
            <v>27691.49</v>
          </cell>
          <cell r="AC5063" t="str">
            <v>Водопровод и канализация (пожарный водопровод)</v>
          </cell>
        </row>
        <row r="5064">
          <cell r="A5064">
            <v>2010</v>
          </cell>
          <cell r="O5064">
            <v>32913.68</v>
          </cell>
          <cell r="AC5064" t="str">
            <v>Водопровод и канализация (пожарный водопровод)</v>
          </cell>
        </row>
        <row r="5065">
          <cell r="A5065">
            <v>2010</v>
          </cell>
          <cell r="O5065">
            <v>19971.11</v>
          </cell>
          <cell r="AC5065" t="str">
            <v>Водопровод и канализация (пожарный водопровод)</v>
          </cell>
        </row>
        <row r="5066">
          <cell r="A5066">
            <v>2010</v>
          </cell>
          <cell r="O5066">
            <v>21273.759999999998</v>
          </cell>
          <cell r="AC5066" t="str">
            <v>Водопровод и канализация (пожарный водопровод)</v>
          </cell>
        </row>
        <row r="5067">
          <cell r="A5067">
            <v>2010</v>
          </cell>
          <cell r="O5067">
            <v>97913.33</v>
          </cell>
          <cell r="AC5067" t="str">
            <v>Водопровод и канализация (пожарный водопровод)</v>
          </cell>
        </row>
        <row r="5068">
          <cell r="A5068">
            <v>2010</v>
          </cell>
          <cell r="O5068">
            <v>7529.02</v>
          </cell>
          <cell r="AC5068" t="str">
            <v>Водопровод и канализация (пожарный водопровод)</v>
          </cell>
        </row>
        <row r="5069">
          <cell r="A5069">
            <v>2010</v>
          </cell>
          <cell r="O5069">
            <v>55135.08</v>
          </cell>
          <cell r="AC5069" t="str">
            <v>Водопровод и канализация (пожарный водопровод)</v>
          </cell>
        </row>
        <row r="5070">
          <cell r="A5070">
            <v>2010</v>
          </cell>
          <cell r="O5070">
            <v>18937.34</v>
          </cell>
          <cell r="AC5070" t="str">
            <v>Водопровод и канализация (пожарный водопровод)</v>
          </cell>
        </row>
        <row r="5071">
          <cell r="A5071">
            <v>2010</v>
          </cell>
          <cell r="O5071">
            <v>16497.21</v>
          </cell>
          <cell r="AC5071" t="str">
            <v>Водопровод и канализация (пожарный водопровод)</v>
          </cell>
        </row>
        <row r="5072">
          <cell r="A5072">
            <v>2010</v>
          </cell>
          <cell r="O5072">
            <v>4659.5600000000004</v>
          </cell>
          <cell r="AC5072" t="str">
            <v>Водопровод и канализация (пожарный водопровод)</v>
          </cell>
        </row>
        <row r="5073">
          <cell r="A5073">
            <v>2010</v>
          </cell>
          <cell r="O5073">
            <v>1073.04</v>
          </cell>
          <cell r="AC5073" t="str">
            <v>Водопровод и канализация (пожарный водопровод)</v>
          </cell>
        </row>
        <row r="5074">
          <cell r="A5074">
            <v>2010</v>
          </cell>
          <cell r="O5074">
            <v>10607.05</v>
          </cell>
          <cell r="AC5074" t="str">
            <v>Водопровод и канализация (пожарный водопровод)</v>
          </cell>
        </row>
        <row r="5075">
          <cell r="A5075">
            <v>2010</v>
          </cell>
        </row>
        <row r="5076">
          <cell r="A5076">
            <v>2010</v>
          </cell>
          <cell r="O5076">
            <v>6484.52</v>
          </cell>
          <cell r="AC5076" t="str">
            <v>Общестроительные работы (фундаменты)</v>
          </cell>
        </row>
        <row r="5077">
          <cell r="A5077">
            <v>2010</v>
          </cell>
          <cell r="O5077">
            <v>35407.15</v>
          </cell>
          <cell r="AC5077" t="str">
            <v>Общестроительные работы (фундаменты)</v>
          </cell>
        </row>
        <row r="5078">
          <cell r="A5078">
            <v>2010</v>
          </cell>
          <cell r="O5078">
            <v>8862.7800000000007</v>
          </cell>
          <cell r="AC5078" t="str">
            <v>Общестроительные работы (фундаменты)</v>
          </cell>
        </row>
        <row r="5079">
          <cell r="A5079">
            <v>2010</v>
          </cell>
          <cell r="O5079">
            <v>7477.03</v>
          </cell>
          <cell r="AC5079" t="str">
            <v>Общестроительные работы (фундаменты)</v>
          </cell>
        </row>
        <row r="5080">
          <cell r="A5080">
            <v>2010</v>
          </cell>
          <cell r="O5080">
            <v>40825.78</v>
          </cell>
          <cell r="AC5080" t="str">
            <v>Общестроительные работы (фундаменты)</v>
          </cell>
        </row>
        <row r="5081">
          <cell r="A5081">
            <v>2010</v>
          </cell>
          <cell r="O5081">
            <v>5436.68</v>
          </cell>
          <cell r="AC5081" t="str">
            <v>Общестроительные работы (фундаменты)</v>
          </cell>
        </row>
        <row r="5082">
          <cell r="A5082">
            <v>2010</v>
          </cell>
        </row>
        <row r="5083">
          <cell r="A5083">
            <v>2010</v>
          </cell>
          <cell r="O5083">
            <v>5324.1</v>
          </cell>
          <cell r="AC5083" t="str">
            <v>Общестроительные работы (перекрытия)</v>
          </cell>
        </row>
        <row r="5084">
          <cell r="A5084">
            <v>2010</v>
          </cell>
          <cell r="O5084">
            <v>3322.48</v>
          </cell>
          <cell r="AC5084" t="str">
            <v>Общестроительные работы (перекрытия)</v>
          </cell>
        </row>
        <row r="5085">
          <cell r="A5085">
            <v>2010</v>
          </cell>
          <cell r="O5085">
            <v>9439.64</v>
          </cell>
          <cell r="AC5085" t="str">
            <v>Общестроительные работы (перекрытия)</v>
          </cell>
        </row>
        <row r="5086">
          <cell r="A5086">
            <v>2010</v>
          </cell>
          <cell r="O5086">
            <v>8760.07</v>
          </cell>
          <cell r="AC5086" t="str">
            <v>Общестроительные работы (перекрытия)</v>
          </cell>
        </row>
        <row r="5087">
          <cell r="A5087">
            <v>2010</v>
          </cell>
          <cell r="O5087">
            <v>4893.55</v>
          </cell>
          <cell r="AC5087" t="str">
            <v>Общестроительные работы (перекрытия)</v>
          </cell>
        </row>
        <row r="5088">
          <cell r="A5088">
            <v>2010</v>
          </cell>
          <cell r="O5088">
            <v>11584.43</v>
          </cell>
          <cell r="AC5088" t="str">
            <v>Общестроительные работы (перекрытия)</v>
          </cell>
        </row>
        <row r="5089">
          <cell r="A5089">
            <v>2010</v>
          </cell>
          <cell r="O5089">
            <v>2223.62</v>
          </cell>
          <cell r="AC5089" t="str">
            <v>Общестроительные работы (перекрытия)</v>
          </cell>
        </row>
        <row r="5090">
          <cell r="A5090">
            <v>2010</v>
          </cell>
          <cell r="O5090">
            <v>3261.92</v>
          </cell>
          <cell r="AC5090" t="str">
            <v>Общестроительные работы (перекрытия)</v>
          </cell>
        </row>
        <row r="5091">
          <cell r="A5091">
            <v>2010</v>
          </cell>
          <cell r="O5091">
            <v>6510.72</v>
          </cell>
          <cell r="AC5091" t="str">
            <v>Общестроительные работы (перекрытия)</v>
          </cell>
        </row>
        <row r="5092">
          <cell r="A5092">
            <v>2010</v>
          </cell>
        </row>
        <row r="5093">
          <cell r="A5093">
            <v>2010</v>
          </cell>
          <cell r="O5093">
            <v>26682.34</v>
          </cell>
          <cell r="AC5093" t="str">
            <v>Общестроительные работы (кровля)</v>
          </cell>
        </row>
        <row r="5094">
          <cell r="A5094">
            <v>2010</v>
          </cell>
          <cell r="O5094">
            <v>9682.66</v>
          </cell>
          <cell r="AC5094" t="str">
            <v>Общестроительные работы (кровля)</v>
          </cell>
        </row>
        <row r="5095">
          <cell r="A5095">
            <v>2010</v>
          </cell>
          <cell r="O5095">
            <v>9657.35</v>
          </cell>
          <cell r="AC5095" t="str">
            <v>Общестроительные работы (кровля)</v>
          </cell>
        </row>
        <row r="5096">
          <cell r="A5096">
            <v>2010</v>
          </cell>
          <cell r="O5096">
            <v>1063.24</v>
          </cell>
          <cell r="AC5096" t="str">
            <v>Общестроительные работы (кровля)</v>
          </cell>
        </row>
        <row r="5097">
          <cell r="A5097">
            <v>2010</v>
          </cell>
          <cell r="O5097">
            <v>20930.52</v>
          </cell>
          <cell r="AC5097" t="str">
            <v>Общестроительные работы (кровля)</v>
          </cell>
        </row>
        <row r="5098">
          <cell r="A5098">
            <v>2010</v>
          </cell>
          <cell r="O5098">
            <v>12990.88</v>
          </cell>
          <cell r="AC5098" t="str">
            <v>Общестроительные работы (кровля)</v>
          </cell>
        </row>
        <row r="5099">
          <cell r="A5099">
            <v>2010</v>
          </cell>
          <cell r="O5099">
            <v>5091.33</v>
          </cell>
          <cell r="AC5099" t="str">
            <v>Общестроительные работы (кровля)</v>
          </cell>
        </row>
        <row r="5100">
          <cell r="A5100">
            <v>2010</v>
          </cell>
          <cell r="O5100">
            <v>4868.58</v>
          </cell>
          <cell r="AC5100" t="str">
            <v>Общестроительные работы (кровля)</v>
          </cell>
        </row>
        <row r="5101">
          <cell r="A5101">
            <v>2010</v>
          </cell>
          <cell r="O5101">
            <v>1496.54</v>
          </cell>
          <cell r="AC5101" t="str">
            <v>Общестроительные работы (кровля)</v>
          </cell>
        </row>
        <row r="5102">
          <cell r="A5102">
            <v>2010</v>
          </cell>
          <cell r="O5102">
            <v>1492.69</v>
          </cell>
          <cell r="AC5102" t="str">
            <v>Общестроительные работы (кровля)</v>
          </cell>
        </row>
        <row r="5103">
          <cell r="A5103">
            <v>2010</v>
          </cell>
        </row>
        <row r="5104">
          <cell r="A5104">
            <v>2010</v>
          </cell>
          <cell r="O5104">
            <v>36093.800000000003</v>
          </cell>
          <cell r="AC5104" t="str">
            <v>Общестроительные работы (кровля)</v>
          </cell>
        </row>
        <row r="5105">
          <cell r="A5105">
            <v>2010</v>
          </cell>
          <cell r="O5105">
            <v>4142.53</v>
          </cell>
          <cell r="AC5105" t="str">
            <v>Общестроительные работы (кровля)</v>
          </cell>
        </row>
        <row r="5106">
          <cell r="A5106">
            <v>2010</v>
          </cell>
          <cell r="O5106">
            <v>4072.13</v>
          </cell>
          <cell r="AC5106" t="str">
            <v>Общестроительные работы (кровля)</v>
          </cell>
        </row>
        <row r="5107">
          <cell r="A5107">
            <v>2010</v>
          </cell>
          <cell r="O5107">
            <v>22539.05</v>
          </cell>
          <cell r="AC5107" t="str">
            <v>Общестроительные работы (кровля)</v>
          </cell>
        </row>
        <row r="5108">
          <cell r="A5108">
            <v>2010</v>
          </cell>
          <cell r="O5108">
            <v>1337.61</v>
          </cell>
          <cell r="AC5108" t="str">
            <v>Общестроительные работы (кровля)</v>
          </cell>
        </row>
        <row r="5109">
          <cell r="A5109">
            <v>2010</v>
          </cell>
          <cell r="O5109">
            <v>877.6</v>
          </cell>
          <cell r="AC5109" t="str">
            <v>Общестроительные работы (кровля)</v>
          </cell>
        </row>
        <row r="5110">
          <cell r="A5110">
            <v>2010</v>
          </cell>
          <cell r="O5110">
            <v>8696.65</v>
          </cell>
          <cell r="AC5110" t="str">
            <v>Общестроительные работы (кровля)</v>
          </cell>
        </row>
        <row r="5111">
          <cell r="A5111">
            <v>2010</v>
          </cell>
          <cell r="O5111">
            <v>3428.69</v>
          </cell>
          <cell r="AC5111" t="str">
            <v>Общестроительные работы (кровля)</v>
          </cell>
        </row>
        <row r="5112">
          <cell r="A5112">
            <v>2010</v>
          </cell>
          <cell r="O5112">
            <v>3245.72</v>
          </cell>
          <cell r="AC5112" t="str">
            <v>Общестроительные работы (кровля)</v>
          </cell>
        </row>
        <row r="5113">
          <cell r="A5113">
            <v>2010</v>
          </cell>
          <cell r="O5113">
            <v>13724.27</v>
          </cell>
          <cell r="AC5113" t="str">
            <v>Общестроительные работы (кровля)</v>
          </cell>
        </row>
        <row r="5114">
          <cell r="A5114">
            <v>2010</v>
          </cell>
          <cell r="O5114">
            <v>33096.339999999997</v>
          </cell>
          <cell r="AC5114" t="str">
            <v>Общестроительные работы (кровля)</v>
          </cell>
        </row>
        <row r="5115">
          <cell r="A5115">
            <v>2010</v>
          </cell>
          <cell r="O5115">
            <v>7683.06</v>
          </cell>
          <cell r="AC5115" t="str">
            <v>Общестроительные работы (кровля)</v>
          </cell>
        </row>
        <row r="5116">
          <cell r="A5116">
            <v>2010</v>
          </cell>
          <cell r="O5116">
            <v>4008.97</v>
          </cell>
          <cell r="AC5116" t="str">
            <v>Общестроительные работы (кровля)</v>
          </cell>
        </row>
        <row r="5117">
          <cell r="A5117">
            <v>2010</v>
          </cell>
          <cell r="O5117">
            <v>844.86</v>
          </cell>
          <cell r="AC5117" t="str">
            <v>Общестроительные работы (кровля)</v>
          </cell>
        </row>
        <row r="5118">
          <cell r="A5118">
            <v>2010</v>
          </cell>
          <cell r="O5118">
            <v>1078.4000000000001</v>
          </cell>
          <cell r="AC5118" t="str">
            <v>Общестроительные работы (кровля)</v>
          </cell>
        </row>
        <row r="5119">
          <cell r="A5119">
            <v>2010</v>
          </cell>
          <cell r="O5119">
            <v>6372.83</v>
          </cell>
          <cell r="AC5119" t="str">
            <v>Общестроительные работы (кровля)</v>
          </cell>
        </row>
        <row r="5120">
          <cell r="A5120">
            <v>2010</v>
          </cell>
          <cell r="O5120">
            <v>8132.98</v>
          </cell>
          <cell r="AC5120" t="str">
            <v>Общестроительные работы (кровля)</v>
          </cell>
        </row>
        <row r="5121">
          <cell r="A5121">
            <v>2010</v>
          </cell>
          <cell r="O5121">
            <v>131.81</v>
          </cell>
          <cell r="AC5121" t="str">
            <v>Общестроительные работы (кровля)</v>
          </cell>
        </row>
        <row r="5122">
          <cell r="A5122">
            <v>2010</v>
          </cell>
          <cell r="O5122">
            <v>198.4</v>
          </cell>
          <cell r="AC5122" t="str">
            <v>Общестроительные работы (кровля)</v>
          </cell>
        </row>
        <row r="5123">
          <cell r="A5123">
            <v>2010</v>
          </cell>
          <cell r="O5123">
            <v>130.1</v>
          </cell>
          <cell r="AC5123" t="str">
            <v>Общестроительные работы (кровля)</v>
          </cell>
        </row>
        <row r="5124">
          <cell r="A5124">
            <v>2010</v>
          </cell>
          <cell r="O5124">
            <v>699.98</v>
          </cell>
          <cell r="AC5124" t="str">
            <v>Общестроительные работы (кровля)</v>
          </cell>
        </row>
        <row r="5125">
          <cell r="A5125">
            <v>2010</v>
          </cell>
          <cell r="O5125">
            <v>13776.34</v>
          </cell>
          <cell r="AC5125" t="str">
            <v>Общестроительные работы (кровля)</v>
          </cell>
        </row>
        <row r="5126">
          <cell r="A5126">
            <v>2010</v>
          </cell>
          <cell r="O5126">
            <v>12990.88</v>
          </cell>
          <cell r="AC5126" t="str">
            <v>Общестроительные работы (кровля)</v>
          </cell>
        </row>
        <row r="5127">
          <cell r="A5127">
            <v>2010</v>
          </cell>
          <cell r="O5127">
            <v>4852.67</v>
          </cell>
          <cell r="AC5127" t="str">
            <v>Общестроительные работы (кровля)</v>
          </cell>
        </row>
        <row r="5128">
          <cell r="A5128">
            <v>2010</v>
          </cell>
          <cell r="O5128">
            <v>5071.4399999999996</v>
          </cell>
          <cell r="AC5128" t="str">
            <v>Общестроительные работы (кровля)</v>
          </cell>
        </row>
        <row r="5129">
          <cell r="A5129">
            <v>2010</v>
          </cell>
        </row>
        <row r="5130">
          <cell r="A5130">
            <v>2010</v>
          </cell>
          <cell r="O5130">
            <v>25058.69</v>
          </cell>
          <cell r="AC5130" t="str">
            <v>Общестроительные работы (стены и колонны)</v>
          </cell>
        </row>
        <row r="5131">
          <cell r="A5131">
            <v>2010</v>
          </cell>
          <cell r="O5131">
            <v>2791.41</v>
          </cell>
          <cell r="AC5131" t="str">
            <v>Общестроительные работы (стены и колонны)</v>
          </cell>
        </row>
        <row r="5132">
          <cell r="A5132">
            <v>2010</v>
          </cell>
          <cell r="O5132">
            <v>22901.599999999999</v>
          </cell>
          <cell r="AC5132" t="str">
            <v>Общестроительные работы (стены и колонны)</v>
          </cell>
        </row>
        <row r="5133">
          <cell r="A5133">
            <v>2010</v>
          </cell>
          <cell r="O5133">
            <v>945.17</v>
          </cell>
          <cell r="AC5133" t="str">
            <v>Общестроительные работы (стены и колонны)</v>
          </cell>
        </row>
        <row r="5134">
          <cell r="A5134">
            <v>2010</v>
          </cell>
          <cell r="O5134">
            <v>414.81</v>
          </cell>
          <cell r="AC5134" t="str">
            <v>Общестроительные работы (стены и колонны)</v>
          </cell>
        </row>
        <row r="5135">
          <cell r="A5135">
            <v>2010</v>
          </cell>
          <cell r="O5135">
            <v>33107.26</v>
          </cell>
          <cell r="AC5135" t="str">
            <v>Общестроительные работы (стены и колонны)</v>
          </cell>
        </row>
        <row r="5136">
          <cell r="A5136">
            <v>2010</v>
          </cell>
          <cell r="O5136">
            <v>25058.69</v>
          </cell>
          <cell r="AC5136" t="str">
            <v>Общестроительные работы (стены и колонны)</v>
          </cell>
        </row>
        <row r="5137">
          <cell r="A5137">
            <v>2010</v>
          </cell>
          <cell r="O5137">
            <v>2791.41</v>
          </cell>
          <cell r="AC5137" t="str">
            <v>Общестроительные работы (стены и колонны)</v>
          </cell>
        </row>
        <row r="5138">
          <cell r="A5138">
            <v>2010</v>
          </cell>
          <cell r="O5138">
            <v>22901.599999999999</v>
          </cell>
          <cell r="AC5138" t="str">
            <v>Общестроительные работы (стены и колонны)</v>
          </cell>
        </row>
        <row r="5139">
          <cell r="A5139">
            <v>2010</v>
          </cell>
          <cell r="O5139">
            <v>945.17</v>
          </cell>
          <cell r="AC5139" t="str">
            <v>Общестроительные работы (стены и колонны)</v>
          </cell>
        </row>
        <row r="5140">
          <cell r="A5140">
            <v>2010</v>
          </cell>
          <cell r="O5140">
            <v>414.81</v>
          </cell>
          <cell r="AC5140" t="str">
            <v>Общестроительные работы (стены и колонны)</v>
          </cell>
        </row>
        <row r="5141">
          <cell r="A5141">
            <v>2010</v>
          </cell>
          <cell r="O5141">
            <v>33107.26</v>
          </cell>
          <cell r="AC5141" t="str">
            <v>Общестроительные работы (стены и колонны)</v>
          </cell>
        </row>
        <row r="5142">
          <cell r="A5142">
            <v>2010</v>
          </cell>
          <cell r="O5142">
            <v>25058.69</v>
          </cell>
          <cell r="AC5142" t="str">
            <v>Общестроительные работы (стены и колонны)</v>
          </cell>
        </row>
        <row r="5143">
          <cell r="A5143">
            <v>2010</v>
          </cell>
          <cell r="O5143">
            <v>2791.41</v>
          </cell>
          <cell r="AC5143" t="str">
            <v>Общестроительные работы (стены и колонны)</v>
          </cell>
        </row>
        <row r="5144">
          <cell r="A5144">
            <v>2010</v>
          </cell>
          <cell r="O5144">
            <v>22901.599999999999</v>
          </cell>
          <cell r="AC5144" t="str">
            <v>Общестроительные работы (стены и колонны)</v>
          </cell>
        </row>
        <row r="5145">
          <cell r="A5145">
            <v>2010</v>
          </cell>
          <cell r="O5145">
            <v>945.17</v>
          </cell>
          <cell r="AC5145" t="str">
            <v>Общестроительные работы (стены и колонны)</v>
          </cell>
        </row>
        <row r="5146">
          <cell r="A5146">
            <v>2010</v>
          </cell>
          <cell r="O5146">
            <v>414.81</v>
          </cell>
          <cell r="AC5146" t="str">
            <v>Общестроительные работы (стены и колонны)</v>
          </cell>
        </row>
        <row r="5147">
          <cell r="A5147">
            <v>2010</v>
          </cell>
          <cell r="O5147">
            <v>33107.26</v>
          </cell>
          <cell r="AC5147" t="str">
            <v>Общестроительные работы (стены и колонны)</v>
          </cell>
        </row>
        <row r="5148">
          <cell r="A5148">
            <v>2010</v>
          </cell>
          <cell r="O5148">
            <v>25058.69</v>
          </cell>
          <cell r="AC5148" t="str">
            <v>Общестроительные работы (стены и колонны)</v>
          </cell>
        </row>
        <row r="5149">
          <cell r="A5149">
            <v>2010</v>
          </cell>
          <cell r="O5149">
            <v>2791.41</v>
          </cell>
          <cell r="AC5149" t="str">
            <v>Общестроительные работы (стены и колонны)</v>
          </cell>
        </row>
        <row r="5150">
          <cell r="A5150">
            <v>2010</v>
          </cell>
          <cell r="O5150">
            <v>22901.599999999999</v>
          </cell>
          <cell r="AC5150" t="str">
            <v>Общестроительные работы (стены и колонны)</v>
          </cell>
        </row>
        <row r="5151">
          <cell r="A5151">
            <v>2010</v>
          </cell>
          <cell r="O5151">
            <v>945.17</v>
          </cell>
          <cell r="AC5151" t="str">
            <v>Общестроительные работы (стены и колонны)</v>
          </cell>
        </row>
        <row r="5152">
          <cell r="A5152">
            <v>2010</v>
          </cell>
          <cell r="O5152">
            <v>414.81</v>
          </cell>
          <cell r="AC5152" t="str">
            <v>Общестроительные работы (стены и колонны)</v>
          </cell>
        </row>
        <row r="5153">
          <cell r="A5153">
            <v>2010</v>
          </cell>
          <cell r="O5153">
            <v>33107.26</v>
          </cell>
          <cell r="AC5153" t="str">
            <v>Общестроительные работы (стены и колонны)</v>
          </cell>
        </row>
        <row r="5154">
          <cell r="A5154">
            <v>2010</v>
          </cell>
          <cell r="O5154">
            <v>25058.69</v>
          </cell>
          <cell r="AC5154" t="str">
            <v>Общестроительные работы (стены и колонны)</v>
          </cell>
        </row>
        <row r="5155">
          <cell r="A5155">
            <v>2010</v>
          </cell>
          <cell r="O5155">
            <v>2791.41</v>
          </cell>
          <cell r="AC5155" t="str">
            <v>Общестроительные работы (стены и колонны)</v>
          </cell>
        </row>
        <row r="5156">
          <cell r="A5156">
            <v>2010</v>
          </cell>
          <cell r="O5156">
            <v>22901.599999999999</v>
          </cell>
          <cell r="AC5156" t="str">
            <v>Общестроительные работы (стены и колонны)</v>
          </cell>
        </row>
        <row r="5157">
          <cell r="A5157">
            <v>2010</v>
          </cell>
          <cell r="O5157">
            <v>945.17</v>
          </cell>
          <cell r="AC5157" t="str">
            <v>Общестроительные работы (стены и колонны)</v>
          </cell>
        </row>
        <row r="5158">
          <cell r="A5158">
            <v>2010</v>
          </cell>
          <cell r="O5158">
            <v>414.81</v>
          </cell>
          <cell r="AC5158" t="str">
            <v>Общестроительные работы (стены и колонны)</v>
          </cell>
        </row>
        <row r="5159">
          <cell r="A5159">
            <v>2010</v>
          </cell>
          <cell r="O5159">
            <v>33107.26</v>
          </cell>
          <cell r="AC5159" t="str">
            <v>Общестроительные работы (стены и колонны)</v>
          </cell>
        </row>
        <row r="5160">
          <cell r="A5160">
            <v>2010</v>
          </cell>
        </row>
        <row r="5161">
          <cell r="A5161">
            <v>2010</v>
          </cell>
          <cell r="O5161">
            <v>34414.35</v>
          </cell>
          <cell r="AC5161" t="str">
            <v>Общестроительные работы (внутренняя отделка)</v>
          </cell>
        </row>
        <row r="5162">
          <cell r="A5162">
            <v>2010</v>
          </cell>
          <cell r="O5162">
            <v>38933.339999999997</v>
          </cell>
          <cell r="AC5162" t="str">
            <v>Общестроительные работы (внутренняя отделка)</v>
          </cell>
        </row>
        <row r="5163">
          <cell r="A5163">
            <v>2010</v>
          </cell>
          <cell r="O5163">
            <v>61534.68</v>
          </cell>
          <cell r="AC5163" t="str">
            <v>Общестроительные работы (внутренняя отделка)</v>
          </cell>
        </row>
        <row r="5164">
          <cell r="A5164">
            <v>2010</v>
          </cell>
          <cell r="O5164">
            <v>38933.339999999997</v>
          </cell>
          <cell r="AC5164" t="str">
            <v>Общестроительные работы (внутренняя отделка)</v>
          </cell>
        </row>
        <row r="5165">
          <cell r="A5165">
            <v>2010</v>
          </cell>
          <cell r="O5165">
            <v>61534.68</v>
          </cell>
          <cell r="AC5165" t="str">
            <v>Общестроительные работы (внутренняя отделка)</v>
          </cell>
        </row>
        <row r="5166">
          <cell r="A5166">
            <v>2010</v>
          </cell>
          <cell r="O5166">
            <v>38933.339999999997</v>
          </cell>
          <cell r="AC5166" t="str">
            <v>Общестроительные работы (внутренняя отделка)</v>
          </cell>
        </row>
        <row r="5167">
          <cell r="A5167">
            <v>2010</v>
          </cell>
          <cell r="O5167">
            <v>61534.68</v>
          </cell>
          <cell r="AC5167" t="str">
            <v>Общестроительные работы (внутренняя отделка)</v>
          </cell>
        </row>
        <row r="5168">
          <cell r="A5168">
            <v>2010</v>
          </cell>
          <cell r="O5168">
            <v>38933.339999999997</v>
          </cell>
          <cell r="AC5168" t="str">
            <v>Общестроительные работы (внутренняя отделка)</v>
          </cell>
        </row>
        <row r="5169">
          <cell r="A5169">
            <v>2010</v>
          </cell>
          <cell r="O5169">
            <v>61534.68</v>
          </cell>
          <cell r="AC5169" t="str">
            <v>Общестроительные работы (внутренняя отделка)</v>
          </cell>
        </row>
        <row r="5170">
          <cell r="A5170">
            <v>2010</v>
          </cell>
          <cell r="O5170">
            <v>34414.35</v>
          </cell>
          <cell r="AC5170" t="str">
            <v>Общестроительные работы (внутренняя отделка)</v>
          </cell>
        </row>
        <row r="5171">
          <cell r="A5171">
            <v>2010</v>
          </cell>
          <cell r="O5171">
            <v>38933.339999999997</v>
          </cell>
          <cell r="AC5171" t="str">
            <v>Общестроительные работы (внутренняя отделка)</v>
          </cell>
        </row>
        <row r="5172">
          <cell r="A5172">
            <v>2010</v>
          </cell>
          <cell r="O5172">
            <v>61534.68</v>
          </cell>
          <cell r="AC5172" t="str">
            <v>Общестроительные работы (внутренняя отделка)</v>
          </cell>
        </row>
        <row r="5173">
          <cell r="A5173">
            <v>2010</v>
          </cell>
          <cell r="O5173">
            <v>38933.339999999997</v>
          </cell>
          <cell r="AC5173" t="str">
            <v>Общестроительные работы (внутренняя отделка)</v>
          </cell>
        </row>
        <row r="5174">
          <cell r="A5174">
            <v>2010</v>
          </cell>
          <cell r="O5174">
            <v>61534.68</v>
          </cell>
          <cell r="AC5174" t="str">
            <v>Общестроительные работы (внутренняя отделка)</v>
          </cell>
        </row>
        <row r="5175">
          <cell r="A5175">
            <v>2010</v>
          </cell>
          <cell r="O5175">
            <v>34414.35</v>
          </cell>
          <cell r="AC5175" t="str">
            <v>Общестроительные работы (внутренняя отделка)</v>
          </cell>
        </row>
        <row r="5176">
          <cell r="A5176">
            <v>2010</v>
          </cell>
          <cell r="O5176">
            <v>38933.339999999997</v>
          </cell>
          <cell r="AC5176" t="str">
            <v>Общестроительные работы (внутренняя отделка)</v>
          </cell>
        </row>
        <row r="5177">
          <cell r="A5177">
            <v>2010</v>
          </cell>
          <cell r="O5177">
            <v>61534.68</v>
          </cell>
          <cell r="AC5177" t="str">
            <v>Общестроительные работы (внутренняя отделка)</v>
          </cell>
        </row>
        <row r="5178">
          <cell r="A5178">
            <v>2010</v>
          </cell>
          <cell r="O5178">
            <v>38933.339999999997</v>
          </cell>
          <cell r="AC5178" t="str">
            <v>Общестроительные работы (внутренняя отделка)</v>
          </cell>
        </row>
        <row r="5179">
          <cell r="A5179">
            <v>2010</v>
          </cell>
          <cell r="O5179">
            <v>61534.68</v>
          </cell>
          <cell r="AC5179" t="str">
            <v>Общестроительные работы (внутренняя отделка)</v>
          </cell>
        </row>
        <row r="5180">
          <cell r="A5180">
            <v>2010</v>
          </cell>
          <cell r="O5180">
            <v>34414.35</v>
          </cell>
          <cell r="AC5180" t="str">
            <v>Общестроительные работы (внутренняя отделка)</v>
          </cell>
        </row>
        <row r="5181">
          <cell r="A5181">
            <v>2010</v>
          </cell>
          <cell r="O5181">
            <v>38933.339999999997</v>
          </cell>
          <cell r="AC5181" t="str">
            <v>Общестроительные работы (внутренняя отделка)</v>
          </cell>
        </row>
        <row r="5182">
          <cell r="A5182">
            <v>2010</v>
          </cell>
          <cell r="O5182">
            <v>61534.68</v>
          </cell>
          <cell r="AC5182" t="str">
            <v>Общестроительные работы (внутренняя отделка)</v>
          </cell>
        </row>
        <row r="5183">
          <cell r="A5183">
            <v>2010</v>
          </cell>
          <cell r="O5183">
            <v>38933.339999999997</v>
          </cell>
          <cell r="AC5183" t="str">
            <v>Общестроительные работы (внутренняя отделка)</v>
          </cell>
        </row>
        <row r="5184">
          <cell r="A5184">
            <v>2010</v>
          </cell>
          <cell r="O5184">
            <v>61534.68</v>
          </cell>
          <cell r="AC5184" t="str">
            <v>Общестроительные работы (внутренняя отделка)</v>
          </cell>
        </row>
        <row r="5185">
          <cell r="A5185">
            <v>2010</v>
          </cell>
          <cell r="O5185">
            <v>66253.009999999995</v>
          </cell>
          <cell r="AC5185" t="str">
            <v>Общестроительные работы (внутренняя отделка)</v>
          </cell>
        </row>
        <row r="5186">
          <cell r="A5186">
            <v>2010</v>
          </cell>
          <cell r="O5186">
            <v>3174.46</v>
          </cell>
          <cell r="AC5186" t="str">
            <v>Общестроительные работы (внутренняя отделка)</v>
          </cell>
        </row>
        <row r="5187">
          <cell r="A5187">
            <v>2010</v>
          </cell>
          <cell r="O5187">
            <v>5017.07</v>
          </cell>
          <cell r="AC5187" t="str">
            <v>Общестроительные работы (внутренняя отделка)</v>
          </cell>
        </row>
        <row r="5188">
          <cell r="A5188">
            <v>2010</v>
          </cell>
          <cell r="O5188">
            <v>3174.46</v>
          </cell>
          <cell r="AC5188" t="str">
            <v>Общестроительные работы (внутренняя отделка)</v>
          </cell>
        </row>
        <row r="5189">
          <cell r="A5189">
            <v>2010</v>
          </cell>
          <cell r="O5189">
            <v>18993.52</v>
          </cell>
          <cell r="AC5189" t="str">
            <v>Общестроительные работы (внутренняя отделка)</v>
          </cell>
        </row>
        <row r="5190">
          <cell r="A5190">
            <v>2010</v>
          </cell>
          <cell r="O5190">
            <v>3250.25</v>
          </cell>
          <cell r="AC5190" t="str">
            <v>Общестроительные работы (внутренняя отделка)</v>
          </cell>
        </row>
        <row r="5191">
          <cell r="A5191">
            <v>2010</v>
          </cell>
          <cell r="O5191">
            <v>5854.96</v>
          </cell>
          <cell r="AC5191" t="str">
            <v>Общестроительные работы (внутренняя отделка)</v>
          </cell>
        </row>
        <row r="5192">
          <cell r="A5192">
            <v>2010</v>
          </cell>
          <cell r="O5192">
            <v>3250.25</v>
          </cell>
          <cell r="AC5192" t="str">
            <v>Общестроительные работы (внутренняя отделка)</v>
          </cell>
        </row>
        <row r="5193">
          <cell r="A5193">
            <v>2010</v>
          </cell>
          <cell r="O5193">
            <v>20021.599999999999</v>
          </cell>
          <cell r="AC5193" t="str">
            <v>Общестроительные работы (внутренняя отделка)</v>
          </cell>
        </row>
        <row r="5194">
          <cell r="A5194">
            <v>2010</v>
          </cell>
          <cell r="O5194">
            <v>66253.009999999995</v>
          </cell>
          <cell r="AC5194" t="str">
            <v>Общестроительные работы (внутренняя отделка)</v>
          </cell>
        </row>
        <row r="5195">
          <cell r="A5195">
            <v>2010</v>
          </cell>
          <cell r="O5195">
            <v>3174.46</v>
          </cell>
          <cell r="AC5195" t="str">
            <v>Общестроительные работы (внутренняя отделка)</v>
          </cell>
        </row>
        <row r="5196">
          <cell r="A5196">
            <v>2010</v>
          </cell>
          <cell r="O5196">
            <v>5017.07</v>
          </cell>
          <cell r="AC5196" t="str">
            <v>Общестроительные работы (внутренняя отделка)</v>
          </cell>
        </row>
        <row r="5197">
          <cell r="A5197">
            <v>2010</v>
          </cell>
          <cell r="O5197">
            <v>3174.46</v>
          </cell>
          <cell r="AC5197" t="str">
            <v>Общестроительные работы (внутренняя отделка)</v>
          </cell>
        </row>
        <row r="5198">
          <cell r="A5198">
            <v>2010</v>
          </cell>
          <cell r="O5198">
            <v>18993.52</v>
          </cell>
          <cell r="AC5198" t="str">
            <v>Общестроительные работы (внутренняя отделка)</v>
          </cell>
        </row>
        <row r="5199">
          <cell r="A5199">
            <v>2010</v>
          </cell>
          <cell r="O5199">
            <v>3250.25</v>
          </cell>
          <cell r="AC5199" t="str">
            <v>Общестроительные работы (внутренняя отделка)</v>
          </cell>
        </row>
        <row r="5200">
          <cell r="A5200">
            <v>2010</v>
          </cell>
          <cell r="O5200">
            <v>5854.96</v>
          </cell>
          <cell r="AC5200" t="str">
            <v>Общестроительные работы (внутренняя отделка)</v>
          </cell>
        </row>
        <row r="5201">
          <cell r="A5201">
            <v>2010</v>
          </cell>
          <cell r="O5201">
            <v>3250.25</v>
          </cell>
          <cell r="AC5201" t="str">
            <v>Общестроительные работы (внутренняя отделка)</v>
          </cell>
        </row>
        <row r="5202">
          <cell r="A5202">
            <v>2010</v>
          </cell>
          <cell r="O5202">
            <v>20021.599999999999</v>
          </cell>
          <cell r="AC5202" t="str">
            <v>Общестроительные работы (внутренняя отделка)</v>
          </cell>
        </row>
        <row r="5203">
          <cell r="A5203">
            <v>2010</v>
          </cell>
          <cell r="O5203">
            <v>188743.98</v>
          </cell>
          <cell r="AC5203" t="str">
            <v>Общестроительные работы (внутренняя отделка)</v>
          </cell>
        </row>
        <row r="5204">
          <cell r="A5204">
            <v>2010</v>
          </cell>
          <cell r="O5204">
            <v>17868.740000000002</v>
          </cell>
          <cell r="AC5204" t="str">
            <v>Общестроительные работы (внутренняя отделка)</v>
          </cell>
        </row>
        <row r="5205">
          <cell r="A5205">
            <v>2010</v>
          </cell>
          <cell r="O5205">
            <v>31773.919999999998</v>
          </cell>
          <cell r="AC5205" t="str">
            <v>Общестроительные работы (внутренняя отделка)</v>
          </cell>
        </row>
        <row r="5206">
          <cell r="A5206">
            <v>2010</v>
          </cell>
          <cell r="O5206">
            <v>166701.17000000001</v>
          </cell>
          <cell r="AC5206" t="str">
            <v>Общестроительные работы (внутренняя отделка)</v>
          </cell>
        </row>
        <row r="5207">
          <cell r="A5207">
            <v>2010</v>
          </cell>
        </row>
        <row r="5208">
          <cell r="A5208">
            <v>2010</v>
          </cell>
          <cell r="O5208">
            <v>6441.88</v>
          </cell>
          <cell r="AC5208" t="str">
            <v>Общестроительные работы (окна)</v>
          </cell>
        </row>
        <row r="5209">
          <cell r="A5209">
            <v>2010</v>
          </cell>
          <cell r="O5209">
            <v>28944.53</v>
          </cell>
          <cell r="AC5209" t="str">
            <v>Общестроительные работы (окна)</v>
          </cell>
        </row>
        <row r="5210">
          <cell r="A5210">
            <v>2010</v>
          </cell>
          <cell r="O5210">
            <v>6441.88</v>
          </cell>
          <cell r="AC5210" t="str">
            <v>Общестроительные работы (окна)</v>
          </cell>
        </row>
        <row r="5211">
          <cell r="A5211">
            <v>2010</v>
          </cell>
          <cell r="O5211">
            <v>28944.53</v>
          </cell>
          <cell r="AC5211" t="str">
            <v>Общестроительные работы (окна)</v>
          </cell>
        </row>
        <row r="5212">
          <cell r="A5212">
            <v>2010</v>
          </cell>
          <cell r="O5212">
            <v>6441.88</v>
          </cell>
          <cell r="AC5212" t="str">
            <v>Общестроительные работы (окна)</v>
          </cell>
        </row>
        <row r="5213">
          <cell r="A5213">
            <v>2010</v>
          </cell>
          <cell r="O5213">
            <v>28944.53</v>
          </cell>
          <cell r="AC5213" t="str">
            <v>Общестроительные работы (окна)</v>
          </cell>
        </row>
        <row r="5214">
          <cell r="A5214">
            <v>2010</v>
          </cell>
          <cell r="O5214">
            <v>6441.88</v>
          </cell>
          <cell r="AC5214" t="str">
            <v>Общестроительные работы (окна)</v>
          </cell>
        </row>
        <row r="5215">
          <cell r="A5215">
            <v>2010</v>
          </cell>
          <cell r="O5215">
            <v>28944.53</v>
          </cell>
          <cell r="AC5215" t="str">
            <v>Общестроительные работы (окна)</v>
          </cell>
        </row>
        <row r="5216">
          <cell r="A5216">
            <v>2010</v>
          </cell>
        </row>
        <row r="5217">
          <cell r="A5217">
            <v>2010</v>
          </cell>
          <cell r="O5217">
            <v>334723.81</v>
          </cell>
          <cell r="AC5217" t="str">
            <v>Общестроительные работы (лестницы)</v>
          </cell>
        </row>
        <row r="5218">
          <cell r="A5218">
            <v>2010</v>
          </cell>
          <cell r="O5218">
            <v>9305.89</v>
          </cell>
          <cell r="AC5218" t="str">
            <v>Общестроительные работы (лестницы)</v>
          </cell>
        </row>
        <row r="5219">
          <cell r="A5219">
            <v>2010</v>
          </cell>
          <cell r="O5219">
            <v>32566.05</v>
          </cell>
          <cell r="AC5219" t="str">
            <v>Общестроительные работы (лестницы)</v>
          </cell>
        </row>
        <row r="5220">
          <cell r="A5220">
            <v>2010</v>
          </cell>
          <cell r="O5220">
            <v>707743.67</v>
          </cell>
          <cell r="AC5220" t="str">
            <v>Общестроительные работы (лестницы)</v>
          </cell>
        </row>
        <row r="5221">
          <cell r="A5221">
            <v>2010</v>
          </cell>
          <cell r="O5221">
            <v>1722.83</v>
          </cell>
          <cell r="AC5221" t="str">
            <v>Общестроительные работы (лестницы)</v>
          </cell>
        </row>
        <row r="5222">
          <cell r="A5222">
            <v>2010</v>
          </cell>
          <cell r="O5222">
            <v>1759.35</v>
          </cell>
          <cell r="AC5222" t="str">
            <v>Общестроительные работы (лестницы)</v>
          </cell>
        </row>
        <row r="5223">
          <cell r="A5223">
            <v>2010</v>
          </cell>
          <cell r="O5223">
            <v>14264.71</v>
          </cell>
          <cell r="AC5223" t="str">
            <v>Общестроительные работы (лестницы)</v>
          </cell>
        </row>
        <row r="5224">
          <cell r="A5224">
            <v>2010</v>
          </cell>
          <cell r="O5224">
            <v>1420.58</v>
          </cell>
          <cell r="AC5224" t="str">
            <v>Общестроительные работы (лестницы)</v>
          </cell>
        </row>
        <row r="5225">
          <cell r="A5225">
            <v>2010</v>
          </cell>
          <cell r="O5225">
            <v>11322.53</v>
          </cell>
          <cell r="AC5225" t="str">
            <v>Общестроительные работы (лестницы)</v>
          </cell>
        </row>
        <row r="5226">
          <cell r="A5226">
            <v>2010</v>
          </cell>
          <cell r="O5226">
            <v>20397.84</v>
          </cell>
          <cell r="AC5226" t="str">
            <v>Общестроительные работы (лестницы)</v>
          </cell>
        </row>
        <row r="5227">
          <cell r="A5227">
            <v>2010</v>
          </cell>
          <cell r="O5227">
            <v>19852.509999999998</v>
          </cell>
          <cell r="AC5227" t="str">
            <v>Общестроительные работы (лестницы)</v>
          </cell>
        </row>
        <row r="5228">
          <cell r="A5228">
            <v>2010</v>
          </cell>
          <cell r="O5228">
            <v>156707.19</v>
          </cell>
          <cell r="AC5228" t="str">
            <v>Общестроительные работы (лестницы)</v>
          </cell>
        </row>
        <row r="5229">
          <cell r="A5229">
            <v>2010</v>
          </cell>
          <cell r="O5229">
            <v>19852.509999999998</v>
          </cell>
          <cell r="AC5229" t="str">
            <v>Общестроительные работы (лестницы)</v>
          </cell>
        </row>
        <row r="5230">
          <cell r="A5230">
            <v>2010</v>
          </cell>
          <cell r="O5230">
            <v>31377.09</v>
          </cell>
          <cell r="AC5230" t="str">
            <v>Общестроительные работы (лестницы)</v>
          </cell>
        </row>
        <row r="5231">
          <cell r="A5231">
            <v>2010</v>
          </cell>
          <cell r="O5231">
            <v>16352.25</v>
          </cell>
          <cell r="AC5231" t="str">
            <v>Общестроительные работы (лестницы)</v>
          </cell>
        </row>
        <row r="5232">
          <cell r="A5232">
            <v>2010</v>
          </cell>
          <cell r="O5232">
            <v>768.51</v>
          </cell>
          <cell r="AC5232" t="str">
            <v>Общестроительные работы (лестницы)</v>
          </cell>
        </row>
        <row r="5233">
          <cell r="A5233">
            <v>2010</v>
          </cell>
          <cell r="O5233">
            <v>2713.84</v>
          </cell>
          <cell r="AC5233" t="str">
            <v>Общестроительные работы (лестницы)</v>
          </cell>
        </row>
        <row r="5234">
          <cell r="A5234">
            <v>2010</v>
          </cell>
        </row>
        <row r="5235">
          <cell r="A5235">
            <v>2010</v>
          </cell>
          <cell r="O5235">
            <v>9180.7199999999993</v>
          </cell>
          <cell r="AC5235" t="str">
            <v>Общестроительные работы (перегородки)</v>
          </cell>
        </row>
        <row r="5236">
          <cell r="A5236">
            <v>2010</v>
          </cell>
          <cell r="O5236">
            <v>5822.89</v>
          </cell>
          <cell r="AC5236" t="str">
            <v>Общестроительные работы (перегородки)</v>
          </cell>
        </row>
        <row r="5237">
          <cell r="A5237">
            <v>2010</v>
          </cell>
        </row>
        <row r="5238">
          <cell r="A5238">
            <v>2010</v>
          </cell>
          <cell r="O5238">
            <v>3150.23</v>
          </cell>
          <cell r="AC5238" t="str">
            <v>Отопление и вентиляция (вентиляция)</v>
          </cell>
        </row>
        <row r="5239">
          <cell r="A5239">
            <v>2010</v>
          </cell>
          <cell r="O5239">
            <v>11487.87</v>
          </cell>
          <cell r="AC5239" t="str">
            <v>Отопление и вентиляция (вентиляция)</v>
          </cell>
        </row>
        <row r="5240">
          <cell r="A5240">
            <v>2010</v>
          </cell>
          <cell r="O5240">
            <v>4151</v>
          </cell>
          <cell r="AC5240" t="str">
            <v>Отопление и вентиляция (вентиляция)</v>
          </cell>
        </row>
        <row r="5241">
          <cell r="A5241">
            <v>2010</v>
          </cell>
          <cell r="O5241">
            <v>1244.78</v>
          </cell>
          <cell r="AC5241" t="str">
            <v>Отопление и вентиляция (вентиляция)</v>
          </cell>
        </row>
        <row r="5242">
          <cell r="A5242">
            <v>2010</v>
          </cell>
          <cell r="O5242">
            <v>26100.45</v>
          </cell>
          <cell r="AC5242" t="str">
            <v>Отопление и вентиляция (вентиляция)</v>
          </cell>
        </row>
        <row r="5243">
          <cell r="A5243">
            <v>2010</v>
          </cell>
        </row>
        <row r="5244">
          <cell r="A5244">
            <v>2010</v>
          </cell>
          <cell r="O5244">
            <v>4393</v>
          </cell>
          <cell r="AC5244" t="str">
            <v>Общестроительные работы (лестницы)</v>
          </cell>
        </row>
        <row r="5245">
          <cell r="A5245">
            <v>2010</v>
          </cell>
          <cell r="O5245">
            <v>34630</v>
          </cell>
          <cell r="AC5245" t="str">
            <v>Общестроительные работы (лестницы)</v>
          </cell>
        </row>
        <row r="5246">
          <cell r="A5246">
            <v>2010</v>
          </cell>
          <cell r="O5246">
            <v>24198</v>
          </cell>
          <cell r="AC5246" t="str">
            <v>Общестроительные работы (лестницы)</v>
          </cell>
        </row>
        <row r="5247">
          <cell r="A5247">
            <v>2010</v>
          </cell>
          <cell r="O5247">
            <v>38271</v>
          </cell>
          <cell r="AC5247" t="str">
            <v>Общестроительные работы (лестницы)</v>
          </cell>
        </row>
        <row r="5248">
          <cell r="A5248">
            <v>2010</v>
          </cell>
          <cell r="O5248">
            <v>733969</v>
          </cell>
          <cell r="AC5248" t="str">
            <v>Общестроительные работы (лестницы)</v>
          </cell>
        </row>
        <row r="5249">
          <cell r="A5249">
            <v>2010</v>
          </cell>
          <cell r="O5249">
            <v>1786</v>
          </cell>
          <cell r="AC5249" t="str">
            <v>Общестроительные работы (лестницы)</v>
          </cell>
        </row>
        <row r="5250">
          <cell r="A5250">
            <v>2010</v>
          </cell>
          <cell r="O5250">
            <v>1825</v>
          </cell>
          <cell r="AC5250" t="str">
            <v>Общестроительные работы (лестницы)</v>
          </cell>
        </row>
        <row r="5251">
          <cell r="A5251">
            <v>2010</v>
          </cell>
          <cell r="O5251">
            <v>14781</v>
          </cell>
          <cell r="AC5251" t="str">
            <v>Общестроительные работы (лестницы)</v>
          </cell>
        </row>
        <row r="5252">
          <cell r="A5252">
            <v>2010</v>
          </cell>
          <cell r="O5252">
            <v>1470</v>
          </cell>
          <cell r="AC5252" t="str">
            <v>Общестроительные работы (лестницы)</v>
          </cell>
        </row>
        <row r="5253">
          <cell r="A5253">
            <v>2010</v>
          </cell>
          <cell r="O5253">
            <v>3146</v>
          </cell>
          <cell r="AC5253" t="str">
            <v>Общестроительные работы (внутренняя отделка)</v>
          </cell>
        </row>
        <row r="5254">
          <cell r="A5254">
            <v>2010</v>
          </cell>
          <cell r="O5254">
            <v>4975</v>
          </cell>
          <cell r="AC5254" t="str">
            <v>Общестроительные работы (внутренняя отделка)</v>
          </cell>
        </row>
        <row r="5255">
          <cell r="A5255">
            <v>2010</v>
          </cell>
          <cell r="O5255">
            <v>3146</v>
          </cell>
          <cell r="AC5255" t="str">
            <v>Общестроительные работы (внутренняя отделка)</v>
          </cell>
        </row>
        <row r="5256">
          <cell r="A5256">
            <v>2010</v>
          </cell>
          <cell r="O5256">
            <v>4975</v>
          </cell>
          <cell r="AC5256" t="str">
            <v>Общестроительные работы (внутренняя отделка)</v>
          </cell>
        </row>
        <row r="5257">
          <cell r="A5257">
            <v>2010</v>
          </cell>
          <cell r="O5257">
            <v>3146</v>
          </cell>
          <cell r="AC5257" t="str">
            <v>Общестроительные работы (внутренняя отделка)</v>
          </cell>
        </row>
        <row r="5258">
          <cell r="A5258">
            <v>2010</v>
          </cell>
          <cell r="O5258">
            <v>4975</v>
          </cell>
          <cell r="AC5258" t="str">
            <v>Общестроительные работы (внутренняя отделка)</v>
          </cell>
        </row>
        <row r="5259">
          <cell r="A5259">
            <v>2010</v>
          </cell>
        </row>
        <row r="5260">
          <cell r="A5260">
            <v>2010</v>
          </cell>
          <cell r="O5260">
            <v>6161.22</v>
          </cell>
          <cell r="AC5260" t="str">
            <v>Общестроительные работы (фундаменты)</v>
          </cell>
        </row>
        <row r="5261">
          <cell r="A5261">
            <v>2010</v>
          </cell>
          <cell r="O5261">
            <v>33641.9</v>
          </cell>
          <cell r="AC5261" t="str">
            <v>Общестроительные работы (фундаменты)</v>
          </cell>
        </row>
        <row r="5262">
          <cell r="A5262">
            <v>2010</v>
          </cell>
          <cell r="O5262">
            <v>7976.38</v>
          </cell>
          <cell r="AC5262" t="str">
            <v>Общестроительные работы (фундаменты)</v>
          </cell>
        </row>
        <row r="5263">
          <cell r="A5263">
            <v>2010</v>
          </cell>
          <cell r="O5263">
            <v>3988.32</v>
          </cell>
          <cell r="AC5263" t="str">
            <v>Общестроительные работы (фундаменты)</v>
          </cell>
        </row>
        <row r="5264">
          <cell r="A5264">
            <v>2010</v>
          </cell>
          <cell r="O5264">
            <v>21776.92</v>
          </cell>
          <cell r="AC5264" t="str">
            <v>Общестроительные работы (фундаменты)</v>
          </cell>
        </row>
        <row r="5265">
          <cell r="A5265">
            <v>2010</v>
          </cell>
          <cell r="O5265">
            <v>10327.1</v>
          </cell>
          <cell r="AC5265" t="str">
            <v>Общестроительные работы (фундаменты)</v>
          </cell>
        </row>
        <row r="5266">
          <cell r="A5266">
            <v>2010</v>
          </cell>
          <cell r="O5266">
            <v>3487.49</v>
          </cell>
          <cell r="AC5266" t="str">
            <v>Общестроительные работы (фундаменты)</v>
          </cell>
        </row>
        <row r="5267">
          <cell r="A5267">
            <v>2010</v>
          </cell>
        </row>
        <row r="5268">
          <cell r="A5268">
            <v>2010</v>
          </cell>
          <cell r="O5268">
            <v>15334.16</v>
          </cell>
          <cell r="AC5268" t="str">
            <v>Водопровод и канализация (ливневая канализация)</v>
          </cell>
        </row>
        <row r="5269">
          <cell r="A5269">
            <v>2010</v>
          </cell>
          <cell r="O5269">
            <v>21186.62</v>
          </cell>
          <cell r="AC5269" t="str">
            <v>Водопровод и канализация (ливневая канализация)</v>
          </cell>
        </row>
        <row r="5270">
          <cell r="A5270">
            <v>2010</v>
          </cell>
          <cell r="O5270">
            <v>7314.99</v>
          </cell>
          <cell r="AC5270" t="str">
            <v>Водопровод и канализация (ливневая канализация)</v>
          </cell>
        </row>
        <row r="5271">
          <cell r="A5271">
            <v>2010</v>
          </cell>
          <cell r="O5271">
            <v>13704.76</v>
          </cell>
          <cell r="AC5271" t="str">
            <v>Водопровод и канализация (ливневая канализация)</v>
          </cell>
        </row>
        <row r="5272">
          <cell r="A5272">
            <v>2010</v>
          </cell>
          <cell r="O5272">
            <v>7101.83</v>
          </cell>
          <cell r="AC5272" t="str">
            <v>Водопровод и канализация (ливневая канализация)</v>
          </cell>
        </row>
        <row r="5273">
          <cell r="A5273">
            <v>2010</v>
          </cell>
          <cell r="O5273">
            <v>63859.92</v>
          </cell>
          <cell r="AC5273" t="str">
            <v>Водопровод и канализация (ливневая канализация)</v>
          </cell>
        </row>
        <row r="5274">
          <cell r="A5274">
            <v>2010</v>
          </cell>
          <cell r="O5274">
            <v>3324.26</v>
          </cell>
          <cell r="AC5274" t="str">
            <v>Водопровод и канализация (ливневая канализация)</v>
          </cell>
        </row>
        <row r="5275">
          <cell r="A5275">
            <v>2010</v>
          </cell>
          <cell r="O5275">
            <v>29908.03</v>
          </cell>
          <cell r="AC5275" t="str">
            <v>Водопровод и канализация (ливневая канализация)</v>
          </cell>
        </row>
        <row r="5276">
          <cell r="A5276">
            <v>2010</v>
          </cell>
        </row>
        <row r="5277">
          <cell r="A5277">
            <v>2010</v>
          </cell>
          <cell r="O5277">
            <v>3096.37</v>
          </cell>
          <cell r="AC5277" t="str">
            <v>Отопление и вентиляция (вентиляция)</v>
          </cell>
        </row>
        <row r="5278">
          <cell r="A5278">
            <v>2010</v>
          </cell>
          <cell r="O5278">
            <v>19828.53</v>
          </cell>
          <cell r="AC5278" t="str">
            <v>Отопление и вентиляция (вентиляция)</v>
          </cell>
        </row>
        <row r="5279">
          <cell r="A5279">
            <v>2010</v>
          </cell>
          <cell r="O5279">
            <v>16900.38</v>
          </cell>
          <cell r="AC5279" t="str">
            <v>Отопление и вентиляция (вентиляция)</v>
          </cell>
        </row>
        <row r="5280">
          <cell r="A5280">
            <v>2010</v>
          </cell>
          <cell r="O5280">
            <v>379.83</v>
          </cell>
          <cell r="AC5280" t="str">
            <v>Отопление и вентиляция (вентиляция)</v>
          </cell>
        </row>
        <row r="5281">
          <cell r="A5281">
            <v>2010</v>
          </cell>
          <cell r="O5281">
            <v>11385.28</v>
          </cell>
          <cell r="AC5281" t="str">
            <v>Отопление и вентиляция (вентиляция)</v>
          </cell>
        </row>
        <row r="5282">
          <cell r="A5282">
            <v>2010</v>
          </cell>
          <cell r="O5282">
            <v>62856.38</v>
          </cell>
          <cell r="AC5282" t="str">
            <v>Отопление и вентиляция (вентиляция)</v>
          </cell>
        </row>
        <row r="5283">
          <cell r="A5283">
            <v>2010</v>
          </cell>
          <cell r="O5283">
            <v>1897.98</v>
          </cell>
          <cell r="AC5283" t="str">
            <v>Отопление и вентиляция (вентиляция)</v>
          </cell>
        </row>
        <row r="5284">
          <cell r="A5284">
            <v>2010</v>
          </cell>
        </row>
        <row r="5285">
          <cell r="A5285">
            <v>2010</v>
          </cell>
          <cell r="O5285">
            <v>17623.400000000001</v>
          </cell>
          <cell r="AC5285" t="str">
            <v>Общестроительные работы (автомобильная мойка)</v>
          </cell>
        </row>
        <row r="5286">
          <cell r="A5286">
            <v>2010</v>
          </cell>
          <cell r="O5286">
            <v>1640.98</v>
          </cell>
          <cell r="AC5286" t="str">
            <v>Общестроительные работы (автомобильная мойка)</v>
          </cell>
        </row>
        <row r="5287">
          <cell r="A5287">
            <v>2010</v>
          </cell>
          <cell r="O5287">
            <v>1735.38</v>
          </cell>
          <cell r="AC5287" t="str">
            <v>Общестроительные работы (автомобильная мойка)</v>
          </cell>
        </row>
        <row r="5288">
          <cell r="A5288">
            <v>2010</v>
          </cell>
          <cell r="O5288">
            <v>119264.57</v>
          </cell>
          <cell r="AC5288" t="str">
            <v>Общестроительные работы (автомобильная мойка)</v>
          </cell>
        </row>
        <row r="5289">
          <cell r="A5289">
            <v>2010</v>
          </cell>
          <cell r="O5289">
            <v>50633.599999999999</v>
          </cell>
          <cell r="AC5289" t="str">
            <v>Общестроительные работы (автомобильная мойка)</v>
          </cell>
        </row>
        <row r="5290">
          <cell r="A5290">
            <v>2010</v>
          </cell>
          <cell r="O5290">
            <v>12095.73</v>
          </cell>
          <cell r="AC5290" t="str">
            <v>Общестроительные работы (автомобильная мойка)</v>
          </cell>
        </row>
        <row r="5291">
          <cell r="A5291">
            <v>2010</v>
          </cell>
          <cell r="O5291">
            <v>37583.42</v>
          </cell>
          <cell r="AC5291" t="str">
            <v>Общестроительные работы (автомобильная мойка)</v>
          </cell>
        </row>
        <row r="5292">
          <cell r="A5292">
            <v>2010</v>
          </cell>
          <cell r="O5292">
            <v>9827.23</v>
          </cell>
          <cell r="AC5292" t="str">
            <v>Общестроительные работы (автомобильная мойка)</v>
          </cell>
        </row>
        <row r="5293">
          <cell r="A5293">
            <v>2010</v>
          </cell>
          <cell r="O5293">
            <v>3701.6</v>
          </cell>
          <cell r="AC5293" t="str">
            <v>Общестроительные работы (автомобильная мойка)</v>
          </cell>
        </row>
        <row r="5294">
          <cell r="A5294">
            <v>2010</v>
          </cell>
          <cell r="O5294">
            <v>-1026.06</v>
          </cell>
          <cell r="AC5294" t="str">
            <v>Общестроительные работы (автомобильная мойка)</v>
          </cell>
        </row>
        <row r="5295">
          <cell r="A5295">
            <v>2010</v>
          </cell>
        </row>
        <row r="5296">
          <cell r="A5296">
            <v>2010</v>
          </cell>
          <cell r="O5296">
            <v>13046.09</v>
          </cell>
          <cell r="AC5296" t="str">
            <v>Общестроительные работы (автомобильная мойка)</v>
          </cell>
        </row>
        <row r="5297">
          <cell r="A5297">
            <v>2010</v>
          </cell>
          <cell r="O5297">
            <v>12671.32</v>
          </cell>
          <cell r="AC5297" t="str">
            <v>Общестроительные работы (автомобильная мойка)</v>
          </cell>
        </row>
        <row r="5298">
          <cell r="A5298">
            <v>2010</v>
          </cell>
          <cell r="O5298">
            <v>25022.6</v>
          </cell>
          <cell r="AC5298" t="str">
            <v>Общестроительные работы (автомобильная мойка)</v>
          </cell>
        </row>
        <row r="5299">
          <cell r="A5299">
            <v>2010</v>
          </cell>
          <cell r="O5299">
            <v>40755.379999999997</v>
          </cell>
          <cell r="AC5299" t="str">
            <v>Общестроительные работы (автомобильная мойка)</v>
          </cell>
        </row>
        <row r="5300">
          <cell r="A5300">
            <v>2010</v>
          </cell>
          <cell r="O5300">
            <v>11618.97</v>
          </cell>
          <cell r="AC5300" t="str">
            <v>Общестроительные работы (автомобильная мойка)</v>
          </cell>
        </row>
        <row r="5301">
          <cell r="A5301">
            <v>2010</v>
          </cell>
          <cell r="O5301">
            <v>12716.01</v>
          </cell>
          <cell r="AC5301" t="str">
            <v>Общестроительные работы (автомобильная мойка)</v>
          </cell>
        </row>
        <row r="5302">
          <cell r="A5302">
            <v>2010</v>
          </cell>
          <cell r="O5302">
            <v>2314.81</v>
          </cell>
          <cell r="AC5302" t="str">
            <v>Общестроительные работы (автомобильная мойка)</v>
          </cell>
        </row>
        <row r="5303">
          <cell r="A5303">
            <v>2010</v>
          </cell>
          <cell r="O5303">
            <v>25116.66</v>
          </cell>
          <cell r="AC5303" t="str">
            <v>Общестроительные работы (автомобильная мойка)</v>
          </cell>
        </row>
        <row r="5304">
          <cell r="A5304">
            <v>2010</v>
          </cell>
          <cell r="O5304">
            <v>6351.26</v>
          </cell>
          <cell r="AC5304" t="str">
            <v>Общестроительные работы (автомобильная мойка)</v>
          </cell>
        </row>
        <row r="5305">
          <cell r="A5305">
            <v>2010</v>
          </cell>
          <cell r="O5305">
            <v>2593.4</v>
          </cell>
          <cell r="AC5305" t="str">
            <v>Общестроительные работы (автомобильная мойка)</v>
          </cell>
        </row>
        <row r="5306">
          <cell r="A5306">
            <v>2010</v>
          </cell>
          <cell r="O5306">
            <v>2299.0500000000002</v>
          </cell>
          <cell r="AC5306" t="str">
            <v>Общестроительные работы (автомобильная мойка)</v>
          </cell>
        </row>
        <row r="5307">
          <cell r="A5307">
            <v>2010</v>
          </cell>
        </row>
        <row r="5308">
          <cell r="A5308">
            <v>2010</v>
          </cell>
          <cell r="O5308">
            <v>8445.94</v>
          </cell>
          <cell r="AC5308" t="str">
            <v>Общестроительные работы (фундаменты)</v>
          </cell>
        </row>
        <row r="5309">
          <cell r="A5309">
            <v>2010</v>
          </cell>
          <cell r="O5309">
            <v>46118.080000000002</v>
          </cell>
          <cell r="AC5309" t="str">
            <v>Общестроительные работы (фундаменты)</v>
          </cell>
        </row>
        <row r="5310">
          <cell r="A5310">
            <v>2010</v>
          </cell>
          <cell r="O5310">
            <v>8818.32</v>
          </cell>
          <cell r="AC5310" t="str">
            <v>Общестроительные работы (фундаменты)</v>
          </cell>
        </row>
        <row r="5311">
          <cell r="A5311">
            <v>2010</v>
          </cell>
          <cell r="O5311">
            <v>1293.67</v>
          </cell>
          <cell r="AC5311" t="str">
            <v>Общестроительные работы (фундаменты)</v>
          </cell>
        </row>
        <row r="5312">
          <cell r="A5312">
            <v>2010</v>
          </cell>
          <cell r="O5312">
            <v>7064.36</v>
          </cell>
          <cell r="AC5312" t="str">
            <v>Общестроительные работы (фундаменты)</v>
          </cell>
        </row>
        <row r="5313">
          <cell r="A5313">
            <v>2010</v>
          </cell>
          <cell r="O5313">
            <v>1364</v>
          </cell>
          <cell r="AC5313" t="str">
            <v>Общестроительные работы (фундаменты)</v>
          </cell>
        </row>
        <row r="5314">
          <cell r="A5314">
            <v>2010</v>
          </cell>
          <cell r="O5314">
            <v>10327.1</v>
          </cell>
          <cell r="AC5314" t="str">
            <v>Общестроительные работы (фундаменты)</v>
          </cell>
        </row>
        <row r="5315">
          <cell r="A5315">
            <v>2010</v>
          </cell>
        </row>
        <row r="5316">
          <cell r="A5316">
            <v>2010</v>
          </cell>
          <cell r="O5316">
            <v>30149.48</v>
          </cell>
          <cell r="AC5316" t="str">
            <v>Общестроительные работы (перегородки)</v>
          </cell>
        </row>
        <row r="5317">
          <cell r="A5317">
            <v>2010</v>
          </cell>
          <cell r="O5317">
            <v>4823.12</v>
          </cell>
          <cell r="AC5317" t="str">
            <v>Общестроительные работы (перегородки)</v>
          </cell>
        </row>
        <row r="5318">
          <cell r="A5318">
            <v>2010</v>
          </cell>
          <cell r="O5318">
            <v>125.84</v>
          </cell>
          <cell r="AC5318" t="str">
            <v>Общестроительные работы (перегородки)</v>
          </cell>
        </row>
        <row r="5319">
          <cell r="A5319">
            <v>2010</v>
          </cell>
          <cell r="O5319">
            <v>32131.4</v>
          </cell>
          <cell r="AC5319" t="str">
            <v>Общестроительные работы (перегородки)</v>
          </cell>
        </row>
        <row r="5320">
          <cell r="A5320">
            <v>2010</v>
          </cell>
          <cell r="O5320">
            <v>3593.56</v>
          </cell>
          <cell r="AC5320" t="str">
            <v>Общестроительные работы (перегородки)</v>
          </cell>
        </row>
        <row r="5321">
          <cell r="A5321">
            <v>2010</v>
          </cell>
          <cell r="O5321">
            <v>93.43</v>
          </cell>
          <cell r="AC5321" t="str">
            <v>Общестроительные работы (перегородки)</v>
          </cell>
        </row>
        <row r="5322">
          <cell r="A5322">
            <v>2010</v>
          </cell>
          <cell r="O5322">
            <v>31847.99</v>
          </cell>
          <cell r="AC5322" t="str">
            <v>Общестроительные работы (перегородки)</v>
          </cell>
        </row>
        <row r="5323">
          <cell r="A5323">
            <v>2010</v>
          </cell>
          <cell r="O5323">
            <v>3047.34</v>
          </cell>
          <cell r="AC5323" t="str">
            <v>Общестроительные работы (перегородки)</v>
          </cell>
        </row>
        <row r="5324">
          <cell r="A5324">
            <v>2010</v>
          </cell>
          <cell r="O5324">
            <v>79.349999999999994</v>
          </cell>
          <cell r="AC5324" t="str">
            <v>Общестроительные работы (перегородки)</v>
          </cell>
        </row>
        <row r="5325">
          <cell r="A5325">
            <v>2010</v>
          </cell>
          <cell r="O5325">
            <v>31423.57</v>
          </cell>
          <cell r="AC5325" t="str">
            <v>Общестроительные работы (перегородки)</v>
          </cell>
        </row>
        <row r="5326">
          <cell r="A5326">
            <v>2010</v>
          </cell>
          <cell r="O5326">
            <v>5233.59</v>
          </cell>
          <cell r="AC5326" t="str">
            <v>Общестроительные работы (перегородки)</v>
          </cell>
        </row>
        <row r="5327">
          <cell r="A5327">
            <v>2010</v>
          </cell>
          <cell r="O5327">
            <v>136.72999999999999</v>
          </cell>
          <cell r="AC5327" t="str">
            <v>Общестроительные работы (перегородки)</v>
          </cell>
        </row>
        <row r="5328">
          <cell r="A5328">
            <v>2010</v>
          </cell>
          <cell r="O5328">
            <v>31847.99</v>
          </cell>
          <cell r="AC5328" t="str">
            <v>Общестроительные работы (перегородки)</v>
          </cell>
        </row>
        <row r="5329">
          <cell r="A5329">
            <v>2010</v>
          </cell>
          <cell r="O5329">
            <v>3184.3</v>
          </cell>
          <cell r="AC5329" t="str">
            <v>Общестроительные работы (перегородки)</v>
          </cell>
        </row>
        <row r="5330">
          <cell r="A5330">
            <v>2010</v>
          </cell>
          <cell r="O5330">
            <v>82.82</v>
          </cell>
          <cell r="AC5330" t="str">
            <v>Общестроительные работы (перегородки)</v>
          </cell>
        </row>
        <row r="5331">
          <cell r="A5331">
            <v>2010</v>
          </cell>
          <cell r="O5331">
            <v>35103.61</v>
          </cell>
          <cell r="AC5331" t="str">
            <v>Общестроительные работы (перегородки)</v>
          </cell>
        </row>
        <row r="5332">
          <cell r="A5332">
            <v>2010</v>
          </cell>
          <cell r="O5332">
            <v>3286.26</v>
          </cell>
          <cell r="AC5332" t="str">
            <v>Общестроительные работы (перегородки)</v>
          </cell>
        </row>
        <row r="5333">
          <cell r="A5333">
            <v>2010</v>
          </cell>
          <cell r="O5333">
            <v>85.71</v>
          </cell>
          <cell r="AC5333" t="str">
            <v>Общестроительные работы (перегородки)</v>
          </cell>
        </row>
        <row r="5334">
          <cell r="A5334">
            <v>2010</v>
          </cell>
        </row>
        <row r="5335">
          <cell r="A5335">
            <v>2010</v>
          </cell>
          <cell r="O5335">
            <v>1673.02</v>
          </cell>
          <cell r="AC5335" t="str">
            <v>Общестроительные работы (внутренняя отделка)</v>
          </cell>
        </row>
        <row r="5336">
          <cell r="A5336">
            <v>2010</v>
          </cell>
          <cell r="O5336">
            <v>35917.83</v>
          </cell>
          <cell r="AC5336" t="str">
            <v>Общестроительные работы (внутренняя отделка)</v>
          </cell>
        </row>
        <row r="5337">
          <cell r="A5337">
            <v>2010</v>
          </cell>
          <cell r="O5337">
            <v>1673.02</v>
          </cell>
          <cell r="AC5337" t="str">
            <v>Общестроительные работы (внутренняя отделка)</v>
          </cell>
        </row>
        <row r="5338">
          <cell r="A5338">
            <v>2010</v>
          </cell>
          <cell r="O5338">
            <v>10347.25</v>
          </cell>
          <cell r="AC5338" t="str">
            <v>Общестроительные работы (внутренняя отделка)</v>
          </cell>
        </row>
        <row r="5339">
          <cell r="A5339">
            <v>2010</v>
          </cell>
          <cell r="O5339">
            <v>1673.02</v>
          </cell>
          <cell r="AC5339" t="str">
            <v>Общестроительные работы (внутренняя отделка)</v>
          </cell>
        </row>
        <row r="5340">
          <cell r="A5340">
            <v>2010</v>
          </cell>
          <cell r="O5340">
            <v>35917.83</v>
          </cell>
          <cell r="AC5340" t="str">
            <v>Общестроительные работы (внутренняя отделка)</v>
          </cell>
        </row>
        <row r="5341">
          <cell r="A5341">
            <v>2010</v>
          </cell>
          <cell r="O5341">
            <v>1673.02</v>
          </cell>
          <cell r="AC5341" t="str">
            <v>Общестроительные работы (внутренняя отделка)</v>
          </cell>
        </row>
        <row r="5342">
          <cell r="A5342">
            <v>2010</v>
          </cell>
          <cell r="O5342">
            <v>10347.25</v>
          </cell>
          <cell r="AC5342" t="str">
            <v>Общестроительные работы (внутренняя отделка)</v>
          </cell>
        </row>
        <row r="5343">
          <cell r="A5343">
            <v>2010</v>
          </cell>
          <cell r="O5343">
            <v>1673.02</v>
          </cell>
          <cell r="AC5343" t="str">
            <v>Общестроительные работы (внутренняя отделка)</v>
          </cell>
        </row>
        <row r="5344">
          <cell r="A5344">
            <v>2010</v>
          </cell>
          <cell r="O5344">
            <v>35917.83</v>
          </cell>
          <cell r="AC5344" t="str">
            <v>Общестроительные работы (внутренняя отделка)</v>
          </cell>
        </row>
        <row r="5345">
          <cell r="A5345">
            <v>2010</v>
          </cell>
          <cell r="O5345">
            <v>1673.02</v>
          </cell>
          <cell r="AC5345" t="str">
            <v>Общестроительные работы (внутренняя отделка)</v>
          </cell>
        </row>
        <row r="5346">
          <cell r="A5346">
            <v>2010</v>
          </cell>
          <cell r="O5346">
            <v>10347.25</v>
          </cell>
          <cell r="AC5346" t="str">
            <v>Общестроительные работы (внутренняя отделка)</v>
          </cell>
        </row>
        <row r="5347">
          <cell r="A5347">
            <v>2010</v>
          </cell>
          <cell r="O5347">
            <v>1673.02</v>
          </cell>
          <cell r="AC5347" t="str">
            <v>Общестроительные работы (внутренняя отделка)</v>
          </cell>
        </row>
        <row r="5348">
          <cell r="A5348">
            <v>2010</v>
          </cell>
          <cell r="O5348">
            <v>35917.83</v>
          </cell>
          <cell r="AC5348" t="str">
            <v>Общестроительные работы (внутренняя отделка)</v>
          </cell>
        </row>
        <row r="5349">
          <cell r="A5349">
            <v>2010</v>
          </cell>
          <cell r="O5349">
            <v>1673.02</v>
          </cell>
          <cell r="AC5349" t="str">
            <v>Общестроительные работы (внутренняя отделка)</v>
          </cell>
        </row>
        <row r="5350">
          <cell r="A5350">
            <v>2010</v>
          </cell>
          <cell r="O5350">
            <v>10347.25</v>
          </cell>
          <cell r="AC5350" t="str">
            <v>Общестроительные работы (внутренняя отделка)</v>
          </cell>
        </row>
        <row r="5351">
          <cell r="A5351">
            <v>2010</v>
          </cell>
          <cell r="O5351">
            <v>1673.02</v>
          </cell>
          <cell r="AC5351" t="str">
            <v>Общестроительные работы (внутренняя отделка)</v>
          </cell>
        </row>
        <row r="5352">
          <cell r="A5352">
            <v>2010</v>
          </cell>
          <cell r="O5352">
            <v>35917.83</v>
          </cell>
          <cell r="AC5352" t="str">
            <v>Общестроительные работы (внутренняя отделка)</v>
          </cell>
        </row>
        <row r="5353">
          <cell r="A5353">
            <v>2010</v>
          </cell>
          <cell r="O5353">
            <v>1673.02</v>
          </cell>
          <cell r="AC5353" t="str">
            <v>Общестроительные работы (внутренняя отделка)</v>
          </cell>
        </row>
        <row r="5354">
          <cell r="A5354">
            <v>2010</v>
          </cell>
          <cell r="O5354">
            <v>10347.25</v>
          </cell>
          <cell r="AC5354" t="str">
            <v>Общестроительные работы (внутренняя отделка)</v>
          </cell>
        </row>
        <row r="5355">
          <cell r="A5355">
            <v>2010</v>
          </cell>
          <cell r="O5355">
            <v>1784.6</v>
          </cell>
          <cell r="AC5355" t="str">
            <v>Общестроительные работы (внутренняя отделка)</v>
          </cell>
        </row>
        <row r="5356">
          <cell r="A5356">
            <v>2010</v>
          </cell>
          <cell r="O5356">
            <v>38312.06</v>
          </cell>
          <cell r="AC5356" t="str">
            <v>Общестроительные работы (внутренняя отделка)</v>
          </cell>
        </row>
        <row r="5357">
          <cell r="A5357">
            <v>2010</v>
          </cell>
          <cell r="O5357">
            <v>1784.6</v>
          </cell>
          <cell r="AC5357" t="str">
            <v>Общестроительные работы (внутренняя отделка)</v>
          </cell>
        </row>
        <row r="5358">
          <cell r="A5358">
            <v>2010</v>
          </cell>
          <cell r="O5358">
            <v>11036.96</v>
          </cell>
          <cell r="AC5358" t="str">
            <v>Общестроительные работы (внутренняя отделка)</v>
          </cell>
        </row>
        <row r="5359">
          <cell r="A5359">
            <v>2010</v>
          </cell>
        </row>
        <row r="5360">
          <cell r="A5360">
            <v>2010</v>
          </cell>
          <cell r="O5360">
            <v>2833.91</v>
          </cell>
          <cell r="AC5360" t="str">
            <v>Отопление и вентиляция (вентиляция)</v>
          </cell>
        </row>
        <row r="5361">
          <cell r="A5361">
            <v>2010</v>
          </cell>
          <cell r="O5361">
            <v>61122.78</v>
          </cell>
          <cell r="AC5361" t="str">
            <v>Отопление и вентиляция (вентиляция)</v>
          </cell>
        </row>
        <row r="5362">
          <cell r="A5362">
            <v>2010</v>
          </cell>
          <cell r="O5362">
            <v>40078.230000000003</v>
          </cell>
          <cell r="AC5362" t="str">
            <v>Отопление и вентиляция (вентиляция)</v>
          </cell>
        </row>
        <row r="5363">
          <cell r="A5363">
            <v>2010</v>
          </cell>
          <cell r="O5363">
            <v>108146.68</v>
          </cell>
          <cell r="AC5363" t="str">
            <v>Отопление и вентиляция (вентиляция)</v>
          </cell>
        </row>
        <row r="5364">
          <cell r="A5364">
            <v>2010</v>
          </cell>
          <cell r="O5364">
            <v>126354.51</v>
          </cell>
          <cell r="AC5364" t="str">
            <v>Отопление и вентиляция (вентиляция)</v>
          </cell>
        </row>
        <row r="5365">
          <cell r="A5365">
            <v>2010</v>
          </cell>
          <cell r="O5365">
            <v>9917.84</v>
          </cell>
          <cell r="AC5365" t="str">
            <v>Отопление и вентиляция (вентиляция)</v>
          </cell>
        </row>
        <row r="5366">
          <cell r="A5366">
            <v>2010</v>
          </cell>
          <cell r="O5366">
            <v>4951.21</v>
          </cell>
          <cell r="AC5366" t="str">
            <v>Отопление и вентиляция (вентиляция)</v>
          </cell>
        </row>
        <row r="5367">
          <cell r="A5367">
            <v>2010</v>
          </cell>
          <cell r="O5367">
            <v>17362.98</v>
          </cell>
          <cell r="AC5367" t="str">
            <v>Отопление и вентиляция (вентиляция)</v>
          </cell>
        </row>
        <row r="5368">
          <cell r="A5368">
            <v>2010</v>
          </cell>
          <cell r="O5368">
            <v>507187.04</v>
          </cell>
          <cell r="AC5368" t="str">
            <v>Отопление и вентиляция (вентиляция)</v>
          </cell>
        </row>
        <row r="5369">
          <cell r="A5369">
            <v>2010</v>
          </cell>
          <cell r="O5369">
            <v>15816.38</v>
          </cell>
          <cell r="AC5369" t="str">
            <v>Отопление и вентиляция (вентиляция)</v>
          </cell>
        </row>
        <row r="5370">
          <cell r="A5370">
            <v>2010</v>
          </cell>
        </row>
        <row r="5371">
          <cell r="A5371">
            <v>2010</v>
          </cell>
          <cell r="O5371">
            <v>49637.73</v>
          </cell>
          <cell r="AC5371" t="str">
            <v>Общестроительные работы (фундаменты)</v>
          </cell>
        </row>
        <row r="5372">
          <cell r="A5372">
            <v>2010</v>
          </cell>
          <cell r="O5372">
            <v>5367.25</v>
          </cell>
          <cell r="AC5372" t="str">
            <v>Общестроительные работы (фундаменты)</v>
          </cell>
        </row>
        <row r="5373">
          <cell r="A5373">
            <v>2010</v>
          </cell>
          <cell r="O5373">
            <v>8588.99</v>
          </cell>
          <cell r="AC5373" t="str">
            <v>Общестроительные работы (фундаменты)</v>
          </cell>
        </row>
        <row r="5374">
          <cell r="A5374">
            <v>2010</v>
          </cell>
          <cell r="O5374">
            <v>1211.31</v>
          </cell>
          <cell r="AC5374" t="str">
            <v>Общестроительные работы (фундаменты)</v>
          </cell>
        </row>
        <row r="5375">
          <cell r="A5375">
            <v>2010</v>
          </cell>
          <cell r="O5375">
            <v>95313.82</v>
          </cell>
          <cell r="AC5375" t="str">
            <v>Общестроительные работы (фундаменты)</v>
          </cell>
        </row>
        <row r="5376">
          <cell r="A5376">
            <v>2010</v>
          </cell>
          <cell r="O5376">
            <v>9735.3700000000008</v>
          </cell>
          <cell r="AC5376" t="str">
            <v>Общестроительные работы (фундаменты)</v>
          </cell>
        </row>
        <row r="5377">
          <cell r="A5377">
            <v>2010</v>
          </cell>
          <cell r="O5377">
            <v>99459.98</v>
          </cell>
          <cell r="AC5377" t="str">
            <v>Общестроительные работы (фундаменты)</v>
          </cell>
        </row>
        <row r="5378">
          <cell r="A5378">
            <v>2010</v>
          </cell>
          <cell r="O5378">
            <v>1323949.33</v>
          </cell>
          <cell r="AC5378" t="str">
            <v>Общестроительные работы (фундаменты)</v>
          </cell>
        </row>
        <row r="5379">
          <cell r="A5379">
            <v>2010</v>
          </cell>
          <cell r="O5379">
            <v>1563.47</v>
          </cell>
          <cell r="AC5379" t="str">
            <v>Общестроительные работы (фундаменты)</v>
          </cell>
        </row>
        <row r="5380">
          <cell r="A5380">
            <v>2010</v>
          </cell>
          <cell r="O5380">
            <v>12474.55</v>
          </cell>
          <cell r="AC5380" t="str">
            <v>Общестроительные работы (фундаменты)</v>
          </cell>
        </row>
        <row r="5381">
          <cell r="A5381">
            <v>2010</v>
          </cell>
          <cell r="O5381">
            <v>37221.629999999997</v>
          </cell>
          <cell r="AC5381" t="str">
            <v>Общестроительные работы (фундаменты)</v>
          </cell>
        </row>
        <row r="5382">
          <cell r="A5382">
            <v>2010</v>
          </cell>
          <cell r="O5382">
            <v>511662.2</v>
          </cell>
          <cell r="AC5382" t="str">
            <v>Общестроительные работы (фундаменты)</v>
          </cell>
        </row>
        <row r="5383">
          <cell r="A5383">
            <v>2010</v>
          </cell>
        </row>
        <row r="5384">
          <cell r="A5384">
            <v>2010</v>
          </cell>
          <cell r="O5384">
            <v>798065.88</v>
          </cell>
          <cell r="AC5384" t="str">
            <v>Снос строений</v>
          </cell>
        </row>
        <row r="5385">
          <cell r="A5385">
            <v>2010</v>
          </cell>
          <cell r="O5385">
            <v>13183.97</v>
          </cell>
          <cell r="AC5385" t="str">
            <v>Вывоз мусора</v>
          </cell>
        </row>
        <row r="5386">
          <cell r="A5386">
            <v>2010</v>
          </cell>
          <cell r="O5386">
            <v>7519.56</v>
          </cell>
          <cell r="AC5386" t="str">
            <v>Вывоз мусора</v>
          </cell>
        </row>
        <row r="5387">
          <cell r="A5387">
            <v>2010</v>
          </cell>
          <cell r="O5387">
            <v>37366.199999999997</v>
          </cell>
          <cell r="AC5387" t="str">
            <v>Общестроительные работы (стены и колонны)</v>
          </cell>
        </row>
        <row r="5388">
          <cell r="A5388">
            <v>2010</v>
          </cell>
          <cell r="O5388">
            <v>56849.18</v>
          </cell>
          <cell r="AC5388" t="str">
            <v>Общестроительные работы (стены и колонны)</v>
          </cell>
        </row>
        <row r="5389">
          <cell r="A5389">
            <v>2010</v>
          </cell>
        </row>
        <row r="5390">
          <cell r="A5390">
            <v>2010</v>
          </cell>
          <cell r="O5390">
            <v>6020.55</v>
          </cell>
          <cell r="AC5390" t="str">
            <v>Общестроительные работы (устройство котлована)</v>
          </cell>
        </row>
        <row r="5391">
          <cell r="A5391">
            <v>2010</v>
          </cell>
          <cell r="O5391">
            <v>20837.75</v>
          </cell>
          <cell r="AC5391" t="str">
            <v>Общестроительные работы (устройство котлована)</v>
          </cell>
        </row>
        <row r="5392">
          <cell r="A5392">
            <v>2010</v>
          </cell>
          <cell r="O5392">
            <v>5341.82</v>
          </cell>
          <cell r="AC5392" t="str">
            <v>Общестроительные работы (устройство котлована)</v>
          </cell>
        </row>
        <row r="5393">
          <cell r="A5393">
            <v>2010</v>
          </cell>
          <cell r="O5393">
            <v>35155.949999999997</v>
          </cell>
          <cell r="AC5393" t="str">
            <v>Перевозка грузов автомобилями-самосвалами грузоподъемностю 10 т</v>
          </cell>
        </row>
        <row r="5394">
          <cell r="A5394">
            <v>2010</v>
          </cell>
          <cell r="O5394">
            <v>25939.22</v>
          </cell>
          <cell r="AC5394" t="str">
            <v>Общестроительные работы (фундаменты)</v>
          </cell>
        </row>
        <row r="5395">
          <cell r="A5395">
            <v>2010</v>
          </cell>
          <cell r="O5395">
            <v>3786.27</v>
          </cell>
          <cell r="AC5395" t="str">
            <v>Общестроительные работы (фундаменты)</v>
          </cell>
        </row>
        <row r="5396">
          <cell r="A5396">
            <v>2010</v>
          </cell>
          <cell r="O5396">
            <v>10061.5</v>
          </cell>
          <cell r="AC5396" t="str">
            <v>Общестроительные работы (фундаменты)</v>
          </cell>
        </row>
        <row r="5397">
          <cell r="A5397">
            <v>2010</v>
          </cell>
          <cell r="O5397">
            <v>91190.31</v>
          </cell>
          <cell r="AC5397" t="str">
            <v>Общестроительные работы (фундаменты)</v>
          </cell>
        </row>
        <row r="5398">
          <cell r="A5398">
            <v>2010</v>
          </cell>
          <cell r="O5398">
            <v>7344.64</v>
          </cell>
          <cell r="AC5398" t="str">
            <v>Общестроительные работы (фундаменты)</v>
          </cell>
        </row>
        <row r="5399">
          <cell r="A5399">
            <v>2010</v>
          </cell>
          <cell r="O5399">
            <v>1409.8</v>
          </cell>
          <cell r="AC5399" t="str">
            <v>Общестроительные работы (фундаменты)</v>
          </cell>
        </row>
        <row r="5400">
          <cell r="A5400">
            <v>2010</v>
          </cell>
          <cell r="O5400">
            <v>26189.97</v>
          </cell>
          <cell r="AC5400" t="str">
            <v>Общестроительные работы (фундаменты)</v>
          </cell>
        </row>
        <row r="5401">
          <cell r="A5401">
            <v>2010</v>
          </cell>
          <cell r="O5401">
            <v>5697.59</v>
          </cell>
          <cell r="AC5401" t="str">
            <v>Общестроительные работы (фундаменты)</v>
          </cell>
        </row>
        <row r="5402">
          <cell r="A5402">
            <v>2010</v>
          </cell>
          <cell r="O5402">
            <v>154571.23000000001</v>
          </cell>
          <cell r="AC5402" t="str">
            <v>Общестроительные работы (фундаменты)</v>
          </cell>
        </row>
        <row r="5403">
          <cell r="A5403">
            <v>2010</v>
          </cell>
          <cell r="O5403">
            <v>5369.1</v>
          </cell>
          <cell r="AC5403" t="str">
            <v>Общестроительные работы (ограждение территории)</v>
          </cell>
        </row>
        <row r="5404">
          <cell r="A5404">
            <v>2010</v>
          </cell>
          <cell r="O5404">
            <v>68423.02</v>
          </cell>
          <cell r="AC5404" t="str">
            <v>Общестроительные работы (ограждение территории)</v>
          </cell>
        </row>
        <row r="5405">
          <cell r="A5405">
            <v>2010</v>
          </cell>
          <cell r="O5405">
            <v>15825.27</v>
          </cell>
          <cell r="AC5405" t="str">
            <v>Монтаж металлоконструкций</v>
          </cell>
        </row>
        <row r="5406">
          <cell r="A5406">
            <v>2010</v>
          </cell>
          <cell r="O5406">
            <v>14330.07</v>
          </cell>
          <cell r="AC5406" t="str">
            <v>Монтаж металлоконструкций</v>
          </cell>
        </row>
        <row r="5407">
          <cell r="A5407">
            <v>2010</v>
          </cell>
          <cell r="O5407">
            <v>3846.25</v>
          </cell>
          <cell r="AC5407" t="str">
            <v>Общестроительные работы (ограждение территории)</v>
          </cell>
        </row>
        <row r="5408">
          <cell r="A5408">
            <v>2010</v>
          </cell>
          <cell r="O5408">
            <v>42512.38</v>
          </cell>
          <cell r="AC5408" t="str">
            <v>Общестроительные работы (ограждение территории)</v>
          </cell>
        </row>
        <row r="5409">
          <cell r="A5409">
            <v>2010</v>
          </cell>
          <cell r="O5409">
            <v>3003.08</v>
          </cell>
          <cell r="AC5409" t="str">
            <v>Общестроительные работы (ограждение территории)</v>
          </cell>
        </row>
        <row r="5410">
          <cell r="A5410">
            <v>2010</v>
          </cell>
          <cell r="O5410">
            <v>522519.53</v>
          </cell>
          <cell r="AC5410" t="str">
            <v>Общестроительные работы (ограждение территории)</v>
          </cell>
        </row>
        <row r="5411">
          <cell r="A5411">
            <v>2010</v>
          </cell>
          <cell r="O5411">
            <v>127158.3</v>
          </cell>
          <cell r="AC5411" t="str">
            <v>Снос строений</v>
          </cell>
        </row>
        <row r="5412">
          <cell r="A5412">
            <v>2010</v>
          </cell>
          <cell r="O5412">
            <v>2667220.15</v>
          </cell>
          <cell r="AC5412" t="str">
            <v>Снос строений</v>
          </cell>
        </row>
        <row r="5413">
          <cell r="A5413">
            <v>2010</v>
          </cell>
          <cell r="O5413">
            <v>45631.97</v>
          </cell>
          <cell r="AC5413" t="str">
            <v>Вывоз мусора</v>
          </cell>
        </row>
        <row r="5414">
          <cell r="A5414">
            <v>2010</v>
          </cell>
          <cell r="O5414">
            <v>29938.48</v>
          </cell>
          <cell r="AC5414" t="str">
            <v>Вывоз мусора</v>
          </cell>
        </row>
        <row r="5415">
          <cell r="A5415">
            <v>2010</v>
          </cell>
        </row>
        <row r="5416">
          <cell r="A5416">
            <v>2010</v>
          </cell>
          <cell r="O5416">
            <v>10073.530000000001</v>
          </cell>
          <cell r="AC5416" t="str">
            <v>Наружные сети ливневой канализации</v>
          </cell>
        </row>
        <row r="5417">
          <cell r="A5417">
            <v>2010</v>
          </cell>
          <cell r="O5417">
            <v>947.1</v>
          </cell>
          <cell r="AC5417" t="str">
            <v>Наружные сети ливневой канализации</v>
          </cell>
        </row>
        <row r="5418">
          <cell r="A5418">
            <v>2010</v>
          </cell>
          <cell r="O5418">
            <v>6233.35</v>
          </cell>
          <cell r="AC5418" t="str">
            <v>Наружные сети ливневой канализации</v>
          </cell>
        </row>
        <row r="5419">
          <cell r="A5419">
            <v>2010</v>
          </cell>
          <cell r="O5419">
            <v>1146.8599999999999</v>
          </cell>
          <cell r="AC5419" t="str">
            <v>Наружные сети ливневой канализации</v>
          </cell>
        </row>
        <row r="5420">
          <cell r="A5420">
            <v>2010</v>
          </cell>
          <cell r="O5420">
            <v>18475.990000000002</v>
          </cell>
          <cell r="AC5420" t="str">
            <v>Наружные сети ливневой канализации</v>
          </cell>
        </row>
        <row r="5421">
          <cell r="A5421">
            <v>2010</v>
          </cell>
          <cell r="O5421">
            <v>7743.37</v>
          </cell>
          <cell r="AC5421" t="str">
            <v>Наружные сети ливневой канализации</v>
          </cell>
        </row>
        <row r="5422">
          <cell r="A5422">
            <v>2010</v>
          </cell>
          <cell r="O5422">
            <v>2792.04</v>
          </cell>
          <cell r="AC5422" t="str">
            <v>Наружные сети ливневой канализации</v>
          </cell>
        </row>
        <row r="5423">
          <cell r="A5423">
            <v>2010</v>
          </cell>
          <cell r="O5423">
            <v>7957.73</v>
          </cell>
          <cell r="AC5423" t="str">
            <v>Наружные сети ливневой канализации</v>
          </cell>
        </row>
        <row r="5424">
          <cell r="A5424">
            <v>2010</v>
          </cell>
          <cell r="O5424">
            <v>11839.52</v>
          </cell>
          <cell r="AC5424" t="str">
            <v>Наружные сети ливневой канализации</v>
          </cell>
        </row>
        <row r="5425">
          <cell r="A5425">
            <v>2010</v>
          </cell>
          <cell r="O5425">
            <v>32495.03</v>
          </cell>
          <cell r="AC5425" t="str">
            <v>Наружные сети ливневой канализации</v>
          </cell>
        </row>
        <row r="5426">
          <cell r="A5426">
            <v>2010</v>
          </cell>
          <cell r="AC5426" t="str">
            <v>Наружные сети ливневой канализации</v>
          </cell>
        </row>
        <row r="5427">
          <cell r="A5427">
            <v>2010</v>
          </cell>
          <cell r="O5427">
            <v>-10073.530000000001</v>
          </cell>
          <cell r="AC5427" t="str">
            <v>Наружные сети ливневой канализации</v>
          </cell>
        </row>
        <row r="5428">
          <cell r="A5428">
            <v>2010</v>
          </cell>
          <cell r="O5428">
            <v>-947.1</v>
          </cell>
          <cell r="AC5428" t="str">
            <v>Наружные сети ливневой канализации</v>
          </cell>
        </row>
        <row r="5429">
          <cell r="A5429">
            <v>2010</v>
          </cell>
          <cell r="O5429">
            <v>-6233.35</v>
          </cell>
          <cell r="AC5429" t="str">
            <v>Наружные сети ливневой канализации</v>
          </cell>
        </row>
        <row r="5430">
          <cell r="A5430">
            <v>2010</v>
          </cell>
          <cell r="O5430">
            <v>-1146.8599999999999</v>
          </cell>
          <cell r="AC5430" t="str">
            <v>Наружные сети ливневой канализации</v>
          </cell>
        </row>
        <row r="5431">
          <cell r="A5431">
            <v>2010</v>
          </cell>
          <cell r="O5431">
            <v>-18501.060000000001</v>
          </cell>
          <cell r="AC5431" t="str">
            <v>Наружные сети ливневой канализации</v>
          </cell>
        </row>
        <row r="5432">
          <cell r="A5432">
            <v>2010</v>
          </cell>
          <cell r="O5432">
            <v>25.12</v>
          </cell>
          <cell r="AC5432" t="str">
            <v>Наружные сети ливневой канализации</v>
          </cell>
        </row>
        <row r="5433">
          <cell r="A5433">
            <v>2010</v>
          </cell>
          <cell r="O5433">
            <v>-7743.37</v>
          </cell>
          <cell r="AC5433" t="str">
            <v>Наружные сети ливневой канализации</v>
          </cell>
        </row>
        <row r="5434">
          <cell r="A5434">
            <v>2010</v>
          </cell>
          <cell r="O5434">
            <v>-2792.04</v>
          </cell>
          <cell r="AC5434" t="str">
            <v>Наружные сети ливневой канализации</v>
          </cell>
        </row>
        <row r="5435">
          <cell r="A5435">
            <v>2010</v>
          </cell>
          <cell r="O5435">
            <v>-7957.73</v>
          </cell>
          <cell r="AC5435" t="str">
            <v>Наружные сети ливневой канализации</v>
          </cell>
        </row>
        <row r="5436">
          <cell r="A5436">
            <v>2010</v>
          </cell>
          <cell r="O5436">
            <v>-11839.52</v>
          </cell>
          <cell r="AC5436" t="str">
            <v>Наружные сети ливневой канализации</v>
          </cell>
        </row>
        <row r="5437">
          <cell r="A5437">
            <v>2010</v>
          </cell>
          <cell r="O5437">
            <v>-32495.03</v>
          </cell>
          <cell r="AC5437" t="str">
            <v>Наружные сети ливневой канализации</v>
          </cell>
        </row>
        <row r="5438">
          <cell r="A5438">
            <v>2010</v>
          </cell>
          <cell r="AC5438" t="str">
            <v>Наружные сети ливневой канализации</v>
          </cell>
        </row>
        <row r="5439">
          <cell r="A5439">
            <v>2010</v>
          </cell>
          <cell r="O5439">
            <v>31557</v>
          </cell>
          <cell r="AC5439" t="str">
            <v>Общестроительные работы (полы)</v>
          </cell>
        </row>
        <row r="5440">
          <cell r="A5440">
            <v>2010</v>
          </cell>
          <cell r="O5440">
            <v>4210</v>
          </cell>
          <cell r="AC5440" t="str">
            <v>Общестроительные работы (полы)</v>
          </cell>
        </row>
        <row r="5441">
          <cell r="A5441">
            <v>2010</v>
          </cell>
          <cell r="O5441">
            <v>10787</v>
          </cell>
          <cell r="AC5441" t="str">
            <v>Общестроительные работы (полы)</v>
          </cell>
        </row>
        <row r="5442">
          <cell r="A5442">
            <v>2010</v>
          </cell>
          <cell r="O5442">
            <v>47766</v>
          </cell>
          <cell r="AC5442" t="str">
            <v>Общестроительные работы (полы)</v>
          </cell>
        </row>
        <row r="5443">
          <cell r="A5443">
            <v>2010</v>
          </cell>
          <cell r="O5443">
            <v>12671</v>
          </cell>
          <cell r="AC5443" t="str">
            <v>Общестроительные работы (полы)</v>
          </cell>
        </row>
        <row r="5444">
          <cell r="A5444">
            <v>2010</v>
          </cell>
          <cell r="O5444">
            <v>75111</v>
          </cell>
          <cell r="AC5444" t="str">
            <v>Общестроительные работы (полы)</v>
          </cell>
        </row>
        <row r="5445">
          <cell r="A5445">
            <v>2010</v>
          </cell>
          <cell r="O5445">
            <v>87441</v>
          </cell>
          <cell r="AC5445" t="str">
            <v>Общестроительные работы (полы)</v>
          </cell>
        </row>
        <row r="5446">
          <cell r="A5446">
            <v>2010</v>
          </cell>
          <cell r="O5446">
            <v>23165</v>
          </cell>
          <cell r="AC5446" t="str">
            <v>Общестроительные работы (полы)</v>
          </cell>
        </row>
        <row r="5447">
          <cell r="A5447">
            <v>2010</v>
          </cell>
          <cell r="O5447">
            <v>4839</v>
          </cell>
          <cell r="AC5447" t="str">
            <v>Общестроительные работы (полы)</v>
          </cell>
        </row>
        <row r="5448">
          <cell r="A5448">
            <v>2010</v>
          </cell>
          <cell r="O5448">
            <v>5634</v>
          </cell>
          <cell r="AC5448" t="str">
            <v>Общестроительные работы (полы)</v>
          </cell>
        </row>
        <row r="5449">
          <cell r="A5449">
            <v>2010</v>
          </cell>
          <cell r="O5449">
            <v>7457</v>
          </cell>
          <cell r="AC5449" t="str">
            <v>Общестроительные работы (полы)</v>
          </cell>
        </row>
        <row r="5450">
          <cell r="A5450">
            <v>2010</v>
          </cell>
          <cell r="O5450">
            <v>4839</v>
          </cell>
          <cell r="AC5450" t="str">
            <v>Общестроительные работы (полы)</v>
          </cell>
        </row>
        <row r="5451">
          <cell r="A5451">
            <v>2010</v>
          </cell>
        </row>
        <row r="5452">
          <cell r="A5452">
            <v>2010</v>
          </cell>
          <cell r="O5452">
            <v>115</v>
          </cell>
          <cell r="AC5452" t="str">
            <v>Общестроительные работы (вертолетная площадка)</v>
          </cell>
        </row>
        <row r="5453">
          <cell r="A5453">
            <v>2010</v>
          </cell>
          <cell r="O5453">
            <v>12615</v>
          </cell>
          <cell r="AC5453" t="str">
            <v>Общестроительные работы (вертолетная площадка)</v>
          </cell>
        </row>
        <row r="5454">
          <cell r="A5454">
            <v>2010</v>
          </cell>
          <cell r="O5454">
            <v>3161</v>
          </cell>
          <cell r="AC5454" t="str">
            <v>Общестроительные работы (вертолетная площадка)</v>
          </cell>
        </row>
        <row r="5455">
          <cell r="A5455">
            <v>2010</v>
          </cell>
          <cell r="O5455">
            <v>475</v>
          </cell>
          <cell r="AC5455" t="str">
            <v>Общестроительные работы (вертолетная площадка)</v>
          </cell>
        </row>
        <row r="5456">
          <cell r="A5456">
            <v>2010</v>
          </cell>
          <cell r="O5456">
            <v>13378</v>
          </cell>
          <cell r="AC5456" t="str">
            <v>Общестроительные работы (вертолетная площадка)</v>
          </cell>
        </row>
        <row r="5457">
          <cell r="A5457">
            <v>2010</v>
          </cell>
          <cell r="O5457">
            <v>23546</v>
          </cell>
          <cell r="AC5457" t="str">
            <v>Общестроительные работы (вертолетная площадка)</v>
          </cell>
        </row>
        <row r="5458">
          <cell r="A5458">
            <v>2010</v>
          </cell>
          <cell r="O5458">
            <v>3423</v>
          </cell>
          <cell r="AC5458" t="str">
            <v>Общестроительные работы (вертолетная площадка)</v>
          </cell>
        </row>
        <row r="5459">
          <cell r="A5459">
            <v>2010</v>
          </cell>
          <cell r="O5459">
            <v>14252</v>
          </cell>
          <cell r="AC5459" t="str">
            <v>Общестроительные работы (вертолетная площадка)</v>
          </cell>
        </row>
        <row r="5460">
          <cell r="A5460">
            <v>2010</v>
          </cell>
          <cell r="O5460">
            <v>118</v>
          </cell>
          <cell r="AC5460" t="str">
            <v>Общестроительные работы (вертолетная площадка)</v>
          </cell>
        </row>
        <row r="5461">
          <cell r="A5461">
            <v>2010</v>
          </cell>
          <cell r="O5461">
            <v>313</v>
          </cell>
          <cell r="AC5461" t="str">
            <v>Общестроительные работы (вертолетная площадка)</v>
          </cell>
        </row>
        <row r="5462">
          <cell r="A5462">
            <v>2010</v>
          </cell>
          <cell r="O5462">
            <v>1061</v>
          </cell>
          <cell r="AC5462" t="str">
            <v>Общестроительные работы (вертолетная площадка)</v>
          </cell>
        </row>
        <row r="5463">
          <cell r="A5463">
            <v>2010</v>
          </cell>
          <cell r="O5463">
            <v>683</v>
          </cell>
          <cell r="AC5463" t="str">
            <v>Общестроительные работы (вертолетная площадка)</v>
          </cell>
        </row>
        <row r="5464">
          <cell r="A5464">
            <v>2010</v>
          </cell>
          <cell r="O5464">
            <v>160</v>
          </cell>
          <cell r="AC5464" t="str">
            <v>Общестроительные работы (вертолетная площадка)</v>
          </cell>
        </row>
        <row r="5465">
          <cell r="A5465">
            <v>2010</v>
          </cell>
          <cell r="O5465">
            <v>101</v>
          </cell>
          <cell r="AC5465" t="str">
            <v>Общестроительные работы (вертолетная площадка)</v>
          </cell>
        </row>
        <row r="5466">
          <cell r="A5466">
            <v>2010</v>
          </cell>
          <cell r="O5466">
            <v>758</v>
          </cell>
          <cell r="AC5466" t="str">
            <v>Общестроительные работы (вертолетная площадка)</v>
          </cell>
        </row>
        <row r="5467">
          <cell r="A5467">
            <v>2010</v>
          </cell>
          <cell r="O5467">
            <v>289</v>
          </cell>
          <cell r="AC5467" t="str">
            <v>Общестроительные работы (вертолетная площадка)</v>
          </cell>
        </row>
        <row r="5468">
          <cell r="A5468">
            <v>2010</v>
          </cell>
        </row>
        <row r="5469">
          <cell r="A5469">
            <v>2010</v>
          </cell>
          <cell r="O5469">
            <v>77921</v>
          </cell>
          <cell r="AC5469" t="str">
            <v>Общестроительные работы (входные группы)</v>
          </cell>
        </row>
        <row r="5470">
          <cell r="A5470">
            <v>2010</v>
          </cell>
          <cell r="O5470">
            <v>24201</v>
          </cell>
          <cell r="AC5470" t="str">
            <v>Общестроительные работы (входные группы)</v>
          </cell>
        </row>
        <row r="5471">
          <cell r="A5471">
            <v>2010</v>
          </cell>
          <cell r="O5471">
            <v>2302</v>
          </cell>
          <cell r="AC5471" t="str">
            <v>Общестроительные работы (входные группы)</v>
          </cell>
        </row>
        <row r="5472">
          <cell r="A5472">
            <v>2010</v>
          </cell>
        </row>
        <row r="5473">
          <cell r="A5473">
            <v>2010</v>
          </cell>
          <cell r="O5473">
            <v>1354</v>
          </cell>
          <cell r="AC5473" t="str">
            <v>Общестроительные работы (входные группы)</v>
          </cell>
        </row>
        <row r="5474">
          <cell r="A5474">
            <v>2010</v>
          </cell>
          <cell r="O5474">
            <v>2717</v>
          </cell>
          <cell r="AC5474" t="str">
            <v>Общестроительные работы (входные группы)</v>
          </cell>
        </row>
        <row r="5475">
          <cell r="A5475">
            <v>2010</v>
          </cell>
          <cell r="O5475">
            <v>3090</v>
          </cell>
          <cell r="AC5475" t="str">
            <v>Общестроительные работы (входные группы)</v>
          </cell>
        </row>
        <row r="5476">
          <cell r="A5476">
            <v>2010</v>
          </cell>
          <cell r="O5476">
            <v>16206</v>
          </cell>
          <cell r="AC5476" t="str">
            <v>Общестроительные работы (входные группы)</v>
          </cell>
        </row>
        <row r="5477">
          <cell r="A5477">
            <v>2010</v>
          </cell>
          <cell r="O5477">
            <v>5966</v>
          </cell>
          <cell r="AC5477" t="str">
            <v>Общестроительные работы (входные группы)</v>
          </cell>
        </row>
        <row r="5478">
          <cell r="A5478">
            <v>2010</v>
          </cell>
          <cell r="O5478">
            <v>5445</v>
          </cell>
          <cell r="AC5478" t="str">
            <v>Общестроительные работы (входные группы)</v>
          </cell>
        </row>
        <row r="5479">
          <cell r="A5479">
            <v>2010</v>
          </cell>
          <cell r="O5479">
            <v>973</v>
          </cell>
          <cell r="AC5479" t="str">
            <v>Общестроительные работы (входные группы)</v>
          </cell>
        </row>
        <row r="5480">
          <cell r="A5480">
            <v>2010</v>
          </cell>
          <cell r="O5480">
            <v>564</v>
          </cell>
          <cell r="AC5480" t="str">
            <v>Общестроительные работы (входные группы)</v>
          </cell>
        </row>
        <row r="5481">
          <cell r="A5481">
            <v>2010</v>
          </cell>
          <cell r="O5481">
            <v>114</v>
          </cell>
          <cell r="AC5481" t="str">
            <v>Общестроительные работы (входные группы)</v>
          </cell>
        </row>
        <row r="5482">
          <cell r="A5482">
            <v>2010</v>
          </cell>
          <cell r="O5482">
            <v>380</v>
          </cell>
          <cell r="AC5482" t="str">
            <v>Общестроительные работы (входные группы)</v>
          </cell>
        </row>
        <row r="5483">
          <cell r="A5483">
            <v>2010</v>
          </cell>
          <cell r="O5483">
            <v>951</v>
          </cell>
          <cell r="AC5483" t="str">
            <v>Общестроительные работы (входные группы)</v>
          </cell>
        </row>
        <row r="5484">
          <cell r="A5484">
            <v>2010</v>
          </cell>
          <cell r="O5484">
            <v>114</v>
          </cell>
          <cell r="AC5484" t="str">
            <v>Общестроительные работы (входные группы)</v>
          </cell>
        </row>
        <row r="5485">
          <cell r="A5485">
            <v>2010</v>
          </cell>
          <cell r="O5485">
            <v>2073</v>
          </cell>
          <cell r="AC5485" t="str">
            <v>Общестроительные работы (входные группы)</v>
          </cell>
        </row>
        <row r="5486">
          <cell r="A5486">
            <v>2010</v>
          </cell>
          <cell r="O5486">
            <v>27038</v>
          </cell>
          <cell r="AC5486" t="str">
            <v>Общестроительные работы (входные группы)</v>
          </cell>
        </row>
        <row r="5487">
          <cell r="A5487">
            <v>2010</v>
          </cell>
          <cell r="O5487">
            <v>3601</v>
          </cell>
          <cell r="AC5487" t="str">
            <v>Общестроительные работы (входные группы)</v>
          </cell>
        </row>
        <row r="5488">
          <cell r="A5488">
            <v>2010</v>
          </cell>
          <cell r="O5488">
            <v>5725</v>
          </cell>
          <cell r="AC5488" t="str">
            <v>Общестроительные работы (входные группы)</v>
          </cell>
        </row>
        <row r="5489">
          <cell r="A5489">
            <v>2010</v>
          </cell>
          <cell r="O5489">
            <v>2988</v>
          </cell>
          <cell r="AC5489" t="str">
            <v>Общестроительные работы (входные группы)</v>
          </cell>
        </row>
        <row r="5490">
          <cell r="A5490">
            <v>2010</v>
          </cell>
          <cell r="O5490">
            <v>22691</v>
          </cell>
          <cell r="AC5490" t="str">
            <v>Общестроительные работы (входные группы)</v>
          </cell>
        </row>
        <row r="5491">
          <cell r="A5491">
            <v>2010</v>
          </cell>
          <cell r="O5491">
            <v>5289</v>
          </cell>
          <cell r="AC5491" t="str">
            <v>Общестроительные работы (входные группы)</v>
          </cell>
        </row>
        <row r="5492">
          <cell r="A5492">
            <v>2010</v>
          </cell>
          <cell r="O5492">
            <v>4048</v>
          </cell>
          <cell r="AC5492" t="str">
            <v>Общестроительные работы (входные группы)</v>
          </cell>
        </row>
        <row r="5493">
          <cell r="A5493">
            <v>2010</v>
          </cell>
        </row>
        <row r="5494">
          <cell r="A5494">
            <v>2010</v>
          </cell>
          <cell r="O5494">
            <v>1215</v>
          </cell>
          <cell r="AC5494" t="str">
            <v>Общестроительные работы (входные группы)</v>
          </cell>
        </row>
        <row r="5495">
          <cell r="A5495">
            <v>2010</v>
          </cell>
          <cell r="O5495">
            <v>2717</v>
          </cell>
          <cell r="AC5495" t="str">
            <v>Общестроительные работы (входные группы)</v>
          </cell>
        </row>
        <row r="5496">
          <cell r="A5496">
            <v>2010</v>
          </cell>
          <cell r="O5496">
            <v>2798</v>
          </cell>
          <cell r="AC5496" t="str">
            <v>Общестроительные работы (входные группы)</v>
          </cell>
        </row>
        <row r="5497">
          <cell r="A5497">
            <v>2010</v>
          </cell>
          <cell r="O5497">
            <v>16556</v>
          </cell>
          <cell r="AC5497" t="str">
            <v>Общестроительные работы (входные группы)</v>
          </cell>
        </row>
        <row r="5498">
          <cell r="A5498">
            <v>2010</v>
          </cell>
          <cell r="O5498">
            <v>6112</v>
          </cell>
          <cell r="AC5498" t="str">
            <v>Общестроительные работы (входные группы)</v>
          </cell>
        </row>
        <row r="5499">
          <cell r="A5499">
            <v>2010</v>
          </cell>
          <cell r="O5499">
            <v>5388</v>
          </cell>
          <cell r="AC5499" t="str">
            <v>Общестроительные работы (входные группы)</v>
          </cell>
        </row>
        <row r="5500">
          <cell r="A5500">
            <v>2010</v>
          </cell>
          <cell r="O5500">
            <v>961</v>
          </cell>
          <cell r="AC5500" t="str">
            <v>Общестроительные работы (входные группы)</v>
          </cell>
        </row>
        <row r="5501">
          <cell r="A5501">
            <v>2010</v>
          </cell>
          <cell r="O5501">
            <v>664</v>
          </cell>
          <cell r="AC5501" t="str">
            <v>Общестроительные работы (входные группы)</v>
          </cell>
        </row>
        <row r="5502">
          <cell r="A5502">
            <v>2010</v>
          </cell>
          <cell r="O5502">
            <v>133</v>
          </cell>
          <cell r="AC5502" t="str">
            <v>Общестроительные работы (входные группы)</v>
          </cell>
        </row>
        <row r="5503">
          <cell r="A5503">
            <v>2010</v>
          </cell>
          <cell r="O5503">
            <v>654</v>
          </cell>
          <cell r="AC5503" t="str">
            <v>Общестроительные работы (входные группы)</v>
          </cell>
        </row>
        <row r="5504">
          <cell r="A5504">
            <v>2010</v>
          </cell>
          <cell r="O5504">
            <v>1559</v>
          </cell>
          <cell r="AC5504" t="str">
            <v>Общестроительные работы (входные группы)</v>
          </cell>
        </row>
        <row r="5505">
          <cell r="A5505">
            <v>2010</v>
          </cell>
          <cell r="O5505">
            <v>185</v>
          </cell>
          <cell r="AC5505" t="str">
            <v>Общестроительные работы (входные группы)</v>
          </cell>
        </row>
        <row r="5506">
          <cell r="A5506">
            <v>2010</v>
          </cell>
          <cell r="O5506">
            <v>65237</v>
          </cell>
          <cell r="AC5506" t="str">
            <v>Общестроительные работы (входные группы)</v>
          </cell>
        </row>
        <row r="5507">
          <cell r="A5507">
            <v>2010</v>
          </cell>
          <cell r="O5507">
            <v>8609</v>
          </cell>
          <cell r="AC5507" t="str">
            <v>Общестроительные работы (входные группы)</v>
          </cell>
        </row>
        <row r="5508">
          <cell r="A5508">
            <v>2010</v>
          </cell>
          <cell r="O5508">
            <v>13820</v>
          </cell>
          <cell r="AC5508" t="str">
            <v>Общестроительные работы (входные группы)</v>
          </cell>
        </row>
        <row r="5509">
          <cell r="A5509">
            <v>2010</v>
          </cell>
          <cell r="O5509">
            <v>1829</v>
          </cell>
          <cell r="AC5509" t="str">
            <v>Общестроительные работы (входные группы)</v>
          </cell>
        </row>
        <row r="5510">
          <cell r="A5510">
            <v>2010</v>
          </cell>
          <cell r="O5510">
            <v>54419</v>
          </cell>
          <cell r="AC5510" t="str">
            <v>Общестроительные работы (входные группы)</v>
          </cell>
        </row>
        <row r="5511">
          <cell r="A5511">
            <v>2010</v>
          </cell>
          <cell r="O5511">
            <v>7457</v>
          </cell>
          <cell r="AC5511" t="str">
            <v>Общестроительные работы (входные группы)</v>
          </cell>
        </row>
        <row r="5512">
          <cell r="A5512">
            <v>2010</v>
          </cell>
          <cell r="O5512">
            <v>5634</v>
          </cell>
          <cell r="AC5512" t="str">
            <v>Общестроительные работы (входные группы)</v>
          </cell>
        </row>
        <row r="5513">
          <cell r="A5513">
            <v>2010</v>
          </cell>
          <cell r="O5513">
            <v>38530</v>
          </cell>
          <cell r="AC5513" t="str">
            <v>Общестроительные работы (входные группы)</v>
          </cell>
        </row>
        <row r="5514">
          <cell r="A5514">
            <v>2010</v>
          </cell>
          <cell r="O5514">
            <v>1857</v>
          </cell>
          <cell r="AC5514" t="str">
            <v>Общестроительные работы (входные группы)</v>
          </cell>
        </row>
        <row r="5515">
          <cell r="A5515">
            <v>2010</v>
          </cell>
        </row>
        <row r="5516">
          <cell r="A5516">
            <v>2010</v>
          </cell>
          <cell r="O5516">
            <v>1354</v>
          </cell>
          <cell r="AC5516" t="str">
            <v>Общестроительные работы (входные группы)</v>
          </cell>
        </row>
        <row r="5517">
          <cell r="A5517">
            <v>2010</v>
          </cell>
          <cell r="O5517">
            <v>2717</v>
          </cell>
          <cell r="AC5517" t="str">
            <v>Общестроительные работы (входные группы)</v>
          </cell>
        </row>
        <row r="5518">
          <cell r="A5518">
            <v>2010</v>
          </cell>
          <cell r="O5518">
            <v>2798</v>
          </cell>
          <cell r="AC5518" t="str">
            <v>Общестроительные работы (входные группы)</v>
          </cell>
        </row>
        <row r="5519">
          <cell r="A5519">
            <v>2010</v>
          </cell>
          <cell r="O5519">
            <v>18557</v>
          </cell>
          <cell r="AC5519" t="str">
            <v>Общестроительные работы (входные группы)</v>
          </cell>
        </row>
        <row r="5520">
          <cell r="A5520">
            <v>2010</v>
          </cell>
          <cell r="O5520">
            <v>6846</v>
          </cell>
          <cell r="AC5520" t="str">
            <v>Общестроительные работы (входные группы)</v>
          </cell>
        </row>
        <row r="5521">
          <cell r="A5521">
            <v>2010</v>
          </cell>
          <cell r="O5521">
            <v>5382</v>
          </cell>
          <cell r="AC5521" t="str">
            <v>Общестроительные работы (входные группы)</v>
          </cell>
        </row>
        <row r="5522">
          <cell r="A5522">
            <v>2010</v>
          </cell>
          <cell r="O5522">
            <v>961</v>
          </cell>
          <cell r="AC5522" t="str">
            <v>Общестроительные работы (входные группы)</v>
          </cell>
        </row>
        <row r="5523">
          <cell r="A5523">
            <v>2010</v>
          </cell>
          <cell r="O5523">
            <v>591</v>
          </cell>
          <cell r="AC5523" t="str">
            <v>Общестроительные работы (входные группы)</v>
          </cell>
        </row>
        <row r="5524">
          <cell r="A5524">
            <v>2010</v>
          </cell>
          <cell r="O5524">
            <v>121</v>
          </cell>
          <cell r="AC5524" t="str">
            <v>Общестроительные работы (входные группы)</v>
          </cell>
        </row>
        <row r="5525">
          <cell r="A5525">
            <v>2010</v>
          </cell>
          <cell r="O5525">
            <v>526</v>
          </cell>
          <cell r="AC5525" t="str">
            <v>Общестроительные работы (входные группы)</v>
          </cell>
        </row>
        <row r="5526">
          <cell r="A5526">
            <v>2010</v>
          </cell>
          <cell r="O5526">
            <v>1285</v>
          </cell>
          <cell r="AC5526" t="str">
            <v>Общестроительные работы (входные группы)</v>
          </cell>
        </row>
        <row r="5527">
          <cell r="A5527">
            <v>2010</v>
          </cell>
          <cell r="O5527">
            <v>151</v>
          </cell>
          <cell r="AC5527" t="str">
            <v>Общестроительные работы (входные группы)</v>
          </cell>
        </row>
        <row r="5528">
          <cell r="A5528">
            <v>2010</v>
          </cell>
          <cell r="O5528">
            <v>2505</v>
          </cell>
          <cell r="AC5528" t="str">
            <v>Общестроительные работы (входные группы)</v>
          </cell>
        </row>
        <row r="5529">
          <cell r="A5529">
            <v>2010</v>
          </cell>
          <cell r="O5529">
            <v>25470</v>
          </cell>
          <cell r="AC5529" t="str">
            <v>Общестроительные работы (входные группы)</v>
          </cell>
        </row>
        <row r="5530">
          <cell r="A5530">
            <v>2010</v>
          </cell>
          <cell r="O5530">
            <v>6502</v>
          </cell>
          <cell r="AC5530" t="str">
            <v>Общестроительные работы (входные группы)</v>
          </cell>
        </row>
        <row r="5531">
          <cell r="A5531">
            <v>2010</v>
          </cell>
          <cell r="O5531">
            <v>9599</v>
          </cell>
          <cell r="AC5531" t="str">
            <v>Общестроительные работы (входные группы)</v>
          </cell>
        </row>
        <row r="5532">
          <cell r="A5532">
            <v>2010</v>
          </cell>
          <cell r="O5532">
            <v>4345</v>
          </cell>
          <cell r="AC5532" t="str">
            <v>Общестроительные работы (входные группы)</v>
          </cell>
        </row>
        <row r="5533">
          <cell r="A5533">
            <v>2010</v>
          </cell>
          <cell r="O5533">
            <v>3283</v>
          </cell>
          <cell r="AC5533" t="str">
            <v>Общестроительные работы (входные группы)</v>
          </cell>
        </row>
        <row r="5534">
          <cell r="A5534">
            <v>2010</v>
          </cell>
          <cell r="O5534">
            <v>22026</v>
          </cell>
          <cell r="AC5534" t="str">
            <v>Общестроительные работы (входные группы)</v>
          </cell>
        </row>
        <row r="5535">
          <cell r="A5535">
            <v>2010</v>
          </cell>
          <cell r="O5535">
            <v>1062</v>
          </cell>
          <cell r="AC5535" t="str">
            <v>Общестроительные работы (входные группы)</v>
          </cell>
        </row>
        <row r="5536">
          <cell r="A5536">
            <v>2010</v>
          </cell>
        </row>
        <row r="5537">
          <cell r="A5537">
            <v>2010</v>
          </cell>
          <cell r="O5537">
            <v>824849</v>
          </cell>
          <cell r="AC5537" t="str">
            <v>Общестроительные работы (лестницы)</v>
          </cell>
        </row>
        <row r="5538">
          <cell r="A5538">
            <v>2010</v>
          </cell>
          <cell r="O5538">
            <v>2071</v>
          </cell>
          <cell r="AC5538" t="str">
            <v>Общестроительные работы (лестницы)</v>
          </cell>
        </row>
        <row r="5539">
          <cell r="A5539">
            <v>2010</v>
          </cell>
          <cell r="O5539">
            <v>2114</v>
          </cell>
          <cell r="AC5539" t="str">
            <v>Общестроительные работы (лестницы)</v>
          </cell>
        </row>
        <row r="5540">
          <cell r="A5540">
            <v>2010</v>
          </cell>
          <cell r="O5540">
            <v>17119</v>
          </cell>
          <cell r="AC5540" t="str">
            <v>Общестроительные работы (лестницы)</v>
          </cell>
        </row>
        <row r="5541">
          <cell r="A5541">
            <v>2010</v>
          </cell>
          <cell r="O5541">
            <v>1708</v>
          </cell>
          <cell r="AC5541" t="str">
            <v>Общестроительные работы (лестницы)</v>
          </cell>
        </row>
        <row r="5542">
          <cell r="A5542">
            <v>2010</v>
          </cell>
          <cell r="O5542">
            <v>1885</v>
          </cell>
          <cell r="AC5542" t="str">
            <v>Общестроительные работы (лестницы)</v>
          </cell>
        </row>
        <row r="5543">
          <cell r="A5543">
            <v>2010</v>
          </cell>
          <cell r="O5543">
            <v>3342</v>
          </cell>
          <cell r="AC5543" t="str">
            <v>Общестроительные работы (лестницы)</v>
          </cell>
        </row>
        <row r="5544">
          <cell r="A5544">
            <v>2010</v>
          </cell>
          <cell r="O5544">
            <v>13299</v>
          </cell>
          <cell r="AC5544" t="str">
            <v>Общестроительные работы (лестницы)</v>
          </cell>
        </row>
        <row r="5545">
          <cell r="A5545">
            <v>2010</v>
          </cell>
          <cell r="O5545">
            <v>23762</v>
          </cell>
          <cell r="AC5545" t="str">
            <v>Общестроительные работы (лестницы)</v>
          </cell>
        </row>
        <row r="5546">
          <cell r="A5546">
            <v>2010</v>
          </cell>
          <cell r="O5546">
            <v>2778</v>
          </cell>
          <cell r="AC5546" t="str">
            <v>Общестроительные работы (лестницы)</v>
          </cell>
        </row>
        <row r="5547">
          <cell r="A5547">
            <v>2010</v>
          </cell>
          <cell r="O5547">
            <v>21704</v>
          </cell>
          <cell r="AC5547" t="str">
            <v>Общестроительные работы (лестницы)</v>
          </cell>
        </row>
        <row r="5548">
          <cell r="A5548">
            <v>2010</v>
          </cell>
          <cell r="O5548">
            <v>2778</v>
          </cell>
          <cell r="AC5548" t="str">
            <v>Общестроительные работы (лестницы)</v>
          </cell>
        </row>
        <row r="5549">
          <cell r="A5549">
            <v>2010</v>
          </cell>
          <cell r="O5549">
            <v>4338</v>
          </cell>
          <cell r="AC5549" t="str">
            <v>Общестроительные работы (лестницы)</v>
          </cell>
        </row>
        <row r="5550">
          <cell r="A5550">
            <v>2010</v>
          </cell>
          <cell r="O5550">
            <v>58620</v>
          </cell>
          <cell r="AC5550" t="str">
            <v>Общестроительные работы (лестницы)</v>
          </cell>
        </row>
        <row r="5551">
          <cell r="A5551">
            <v>2010</v>
          </cell>
        </row>
        <row r="5552">
          <cell r="A5552">
            <v>2010</v>
          </cell>
          <cell r="O5552">
            <v>294522</v>
          </cell>
          <cell r="AC5552" t="str">
            <v>Общестроительные работы (лестницы)</v>
          </cell>
        </row>
        <row r="5553">
          <cell r="A5553">
            <v>2010</v>
          </cell>
          <cell r="O5553">
            <v>35830</v>
          </cell>
          <cell r="AC5553" t="str">
            <v>Общестроительные работы (лестницы)</v>
          </cell>
        </row>
        <row r="5554">
          <cell r="A5554">
            <v>2010</v>
          </cell>
          <cell r="O5554">
            <v>56145</v>
          </cell>
          <cell r="AC5554" t="str">
            <v>Общестроительные работы (лестницы)</v>
          </cell>
        </row>
        <row r="5555">
          <cell r="A5555">
            <v>2010</v>
          </cell>
          <cell r="O5555">
            <v>35830</v>
          </cell>
          <cell r="AC5555" t="str">
            <v>Общестроительные работы (лестницы)</v>
          </cell>
        </row>
        <row r="5556">
          <cell r="A5556">
            <v>2010</v>
          </cell>
          <cell r="O5556">
            <v>56145</v>
          </cell>
          <cell r="AC5556" t="str">
            <v>Общестроительные работы (лестницы)</v>
          </cell>
        </row>
        <row r="5557">
          <cell r="A5557">
            <v>2010</v>
          </cell>
        </row>
        <row r="5558">
          <cell r="A5558">
            <v>2010</v>
          </cell>
          <cell r="O5558">
            <v>3803</v>
          </cell>
          <cell r="AC5558" t="str">
            <v>Общестроительные работы (внутренняя отделка)</v>
          </cell>
        </row>
        <row r="5559">
          <cell r="A5559">
            <v>2010</v>
          </cell>
          <cell r="O5559">
            <v>23192</v>
          </cell>
          <cell r="AC5559" t="str">
            <v>Общестроительные работы (внутренняя отделка)</v>
          </cell>
        </row>
        <row r="5560">
          <cell r="A5560">
            <v>2010</v>
          </cell>
          <cell r="O5560">
            <v>263132</v>
          </cell>
          <cell r="AC5560" t="str">
            <v>Общестроительные работы (внутренняя отделка)</v>
          </cell>
        </row>
        <row r="5561">
          <cell r="A5561">
            <v>2010</v>
          </cell>
          <cell r="O5561">
            <v>540366</v>
          </cell>
          <cell r="AC5561" t="str">
            <v>Общестроительные работы (внутренняя отделка)</v>
          </cell>
        </row>
        <row r="5562">
          <cell r="A5562">
            <v>2010</v>
          </cell>
          <cell r="O5562">
            <v>13184</v>
          </cell>
          <cell r="AC5562" t="str">
            <v>Общестроительные работы (внутренняя отделка)</v>
          </cell>
        </row>
        <row r="5563">
          <cell r="A5563">
            <v>2010</v>
          </cell>
          <cell r="O5563">
            <v>80029</v>
          </cell>
          <cell r="AC5563" t="str">
            <v>Общестроительные работы (внутренняя отделка)</v>
          </cell>
        </row>
        <row r="5564">
          <cell r="A5564">
            <v>2010</v>
          </cell>
          <cell r="O5564">
            <v>162772</v>
          </cell>
          <cell r="AC5564" t="str">
            <v>Общестроительные работы (внутренняя отделка)</v>
          </cell>
        </row>
        <row r="5565">
          <cell r="A5565">
            <v>2010</v>
          </cell>
          <cell r="O5565">
            <v>304039</v>
          </cell>
          <cell r="AC5565" t="str">
            <v>Общестроительные работы (внутренняя отделка)</v>
          </cell>
        </row>
        <row r="5566">
          <cell r="A5566">
            <v>2010</v>
          </cell>
          <cell r="O5566">
            <v>21764</v>
          </cell>
          <cell r="AC5566" t="str">
            <v>Общестроительные работы (внутренняя отделка)</v>
          </cell>
        </row>
        <row r="5567">
          <cell r="A5567">
            <v>2010</v>
          </cell>
          <cell r="O5567">
            <v>132261</v>
          </cell>
          <cell r="AC5567" t="str">
            <v>Общестроительные работы (внутренняя отделка)</v>
          </cell>
        </row>
        <row r="5568">
          <cell r="A5568">
            <v>2010</v>
          </cell>
          <cell r="O5568">
            <v>249739</v>
          </cell>
          <cell r="AC5568" t="str">
            <v>Общестроительные работы (внутренняя отделка)</v>
          </cell>
        </row>
        <row r="5569">
          <cell r="A5569">
            <v>2010</v>
          </cell>
          <cell r="O5569">
            <v>586154</v>
          </cell>
          <cell r="AC5569" t="str">
            <v>Общестроительные работы (внутренняя отделка)</v>
          </cell>
        </row>
        <row r="5570">
          <cell r="A5570">
            <v>2010</v>
          </cell>
          <cell r="O5570">
            <v>22937</v>
          </cell>
          <cell r="AC5570" t="str">
            <v>Общестроительные работы (внутренняя отделка)</v>
          </cell>
        </row>
        <row r="5571">
          <cell r="A5571">
            <v>2010</v>
          </cell>
          <cell r="O5571">
            <v>139373</v>
          </cell>
          <cell r="AC5571" t="str">
            <v>Общестроительные работы (внутренняя отделка)</v>
          </cell>
        </row>
        <row r="5572">
          <cell r="A5572">
            <v>2010</v>
          </cell>
        </row>
        <row r="5573">
          <cell r="A5573">
            <v>2010</v>
          </cell>
          <cell r="O5573">
            <v>142069</v>
          </cell>
          <cell r="AC5573" t="str">
            <v>Общестроительные работы (двери и ворота)</v>
          </cell>
        </row>
        <row r="5574">
          <cell r="A5574">
            <v>2010</v>
          </cell>
          <cell r="O5574">
            <v>35990</v>
          </cell>
          <cell r="AC5574" t="str">
            <v>Общестроительные работы (двери и ворота)</v>
          </cell>
        </row>
        <row r="5575">
          <cell r="A5575">
            <v>2010</v>
          </cell>
          <cell r="O5575">
            <v>29934</v>
          </cell>
          <cell r="AC5575" t="str">
            <v>Общестроительные работы (двери и ворота)</v>
          </cell>
        </row>
        <row r="5576">
          <cell r="A5576">
            <v>2010</v>
          </cell>
          <cell r="O5576">
            <v>12934</v>
          </cell>
          <cell r="AC5576" t="str">
            <v>Общестроительные работы (двери и ворота)</v>
          </cell>
        </row>
        <row r="5577">
          <cell r="A5577">
            <v>2010</v>
          </cell>
          <cell r="O5577">
            <v>1995</v>
          </cell>
          <cell r="AC5577" t="str">
            <v>Общестроительные работы (двери и ворота)</v>
          </cell>
        </row>
        <row r="5578">
          <cell r="A5578">
            <v>2010</v>
          </cell>
          <cell r="O5578">
            <v>862</v>
          </cell>
          <cell r="AC5578" t="str">
            <v>Общестроительные работы (двери и ворота)</v>
          </cell>
        </row>
        <row r="5579">
          <cell r="A5579">
            <v>2010</v>
          </cell>
          <cell r="O5579">
            <v>277922</v>
          </cell>
          <cell r="AC5579" t="str">
            <v>Общестроительные работы (двери и ворота)</v>
          </cell>
        </row>
        <row r="5580">
          <cell r="A5580">
            <v>2010</v>
          </cell>
          <cell r="O5580">
            <v>50873</v>
          </cell>
          <cell r="AC5580" t="str">
            <v>Общестроительные работы (двери и ворота)</v>
          </cell>
        </row>
        <row r="5581">
          <cell r="A5581">
            <v>2010</v>
          </cell>
          <cell r="O5581">
            <v>94211</v>
          </cell>
          <cell r="AC5581" t="str">
            <v>Общестроительные работы (двери и ворота)</v>
          </cell>
        </row>
        <row r="5582">
          <cell r="A5582">
            <v>2010</v>
          </cell>
          <cell r="O5582">
            <v>17245</v>
          </cell>
          <cell r="AC5582" t="str">
            <v>Общестроительные работы (двери и ворота)</v>
          </cell>
        </row>
        <row r="5583">
          <cell r="A5583">
            <v>2010</v>
          </cell>
          <cell r="O5583">
            <v>5173</v>
          </cell>
          <cell r="AC5583" t="str">
            <v>Общестроительные работы (двери и ворота)</v>
          </cell>
        </row>
        <row r="5584">
          <cell r="A5584">
            <v>2010</v>
          </cell>
          <cell r="O5584">
            <v>37485</v>
          </cell>
          <cell r="AC5584" t="str">
            <v>Общестроительные работы (двери и ворота)</v>
          </cell>
        </row>
        <row r="5585">
          <cell r="A5585">
            <v>2010</v>
          </cell>
          <cell r="O5585">
            <v>63783</v>
          </cell>
          <cell r="AC5585" t="str">
            <v>Общестроительные работы (двери и ворота)</v>
          </cell>
        </row>
        <row r="5586">
          <cell r="A5586">
            <v>2010</v>
          </cell>
          <cell r="O5586">
            <v>20709</v>
          </cell>
          <cell r="AC5586" t="str">
            <v>Общестроительные работы (двери и ворота)</v>
          </cell>
        </row>
        <row r="5587">
          <cell r="A5587">
            <v>2010</v>
          </cell>
          <cell r="O5587">
            <v>50798</v>
          </cell>
          <cell r="AC5587" t="str">
            <v>Общестроительные работы (двери и ворота)</v>
          </cell>
        </row>
        <row r="5588">
          <cell r="A5588">
            <v>2010</v>
          </cell>
        </row>
        <row r="5589">
          <cell r="A5589">
            <v>2010</v>
          </cell>
          <cell r="O5589">
            <v>12414</v>
          </cell>
          <cell r="AC5589" t="str">
            <v>Общестроительные работы (полы)</v>
          </cell>
        </row>
        <row r="5590">
          <cell r="A5590">
            <v>2010</v>
          </cell>
          <cell r="O5590">
            <v>31968</v>
          </cell>
          <cell r="AC5590" t="str">
            <v>Общестроительные работы (полы)</v>
          </cell>
        </row>
        <row r="5591">
          <cell r="A5591">
            <v>2010</v>
          </cell>
          <cell r="O5591">
            <v>141614</v>
          </cell>
          <cell r="AC5591" t="str">
            <v>Общестроительные работы (полы)</v>
          </cell>
        </row>
        <row r="5592">
          <cell r="A5592">
            <v>2010</v>
          </cell>
          <cell r="O5592">
            <v>56120</v>
          </cell>
          <cell r="AC5592" t="str">
            <v>Общестроительные работы (полы)</v>
          </cell>
        </row>
        <row r="5593">
          <cell r="A5593">
            <v>2010</v>
          </cell>
        </row>
        <row r="5594">
          <cell r="A5594">
            <v>2010</v>
          </cell>
          <cell r="O5594">
            <v>50720</v>
          </cell>
          <cell r="AC5594" t="str">
            <v>Общестроительные работы (стены и колонны)</v>
          </cell>
        </row>
        <row r="5595">
          <cell r="A5595">
            <v>2010</v>
          </cell>
          <cell r="O5595">
            <v>11392</v>
          </cell>
          <cell r="AC5595" t="str">
            <v>Общестроительные работы (стены и колонны)</v>
          </cell>
        </row>
        <row r="5596">
          <cell r="A5596">
            <v>2010</v>
          </cell>
          <cell r="O5596">
            <v>2654</v>
          </cell>
          <cell r="AC5596" t="str">
            <v>Общестроительные работы (стены и колонны)</v>
          </cell>
        </row>
        <row r="5597">
          <cell r="A5597">
            <v>2010</v>
          </cell>
        </row>
        <row r="5598">
          <cell r="A5598">
            <v>2010</v>
          </cell>
          <cell r="O5598">
            <v>729</v>
          </cell>
          <cell r="AC5598" t="str">
            <v>Общестроительные работы (входные группы)</v>
          </cell>
        </row>
        <row r="5599">
          <cell r="A5599">
            <v>2010</v>
          </cell>
          <cell r="O5599">
            <v>1461</v>
          </cell>
          <cell r="AC5599" t="str">
            <v>Общестроительные работы (входные группы)</v>
          </cell>
        </row>
        <row r="5600">
          <cell r="A5600">
            <v>2010</v>
          </cell>
          <cell r="O5600">
            <v>1673</v>
          </cell>
          <cell r="AC5600" t="str">
            <v>Общестроительные работы (входные группы)</v>
          </cell>
        </row>
        <row r="5601">
          <cell r="A5601">
            <v>2010</v>
          </cell>
          <cell r="O5601">
            <v>9352</v>
          </cell>
          <cell r="AC5601" t="str">
            <v>Общестроительные работы (входные группы)</v>
          </cell>
        </row>
        <row r="5602">
          <cell r="A5602">
            <v>2010</v>
          </cell>
          <cell r="O5602">
            <v>3449</v>
          </cell>
          <cell r="AC5602" t="str">
            <v>Общестроительные работы (входные группы)</v>
          </cell>
        </row>
        <row r="5603">
          <cell r="A5603">
            <v>2010</v>
          </cell>
          <cell r="O5603">
            <v>2659</v>
          </cell>
          <cell r="AC5603" t="str">
            <v>Общестроительные работы (входные группы)</v>
          </cell>
        </row>
        <row r="5604">
          <cell r="A5604">
            <v>2010</v>
          </cell>
          <cell r="O5604">
            <v>476</v>
          </cell>
          <cell r="AC5604" t="str">
            <v>Общестроительные работы (входные группы)</v>
          </cell>
        </row>
        <row r="5605">
          <cell r="A5605">
            <v>2010</v>
          </cell>
          <cell r="O5605">
            <v>442</v>
          </cell>
          <cell r="AC5605" t="str">
            <v>Общестроительные работы (входные группы)</v>
          </cell>
        </row>
        <row r="5606">
          <cell r="A5606">
            <v>2010</v>
          </cell>
          <cell r="O5606">
            <v>90</v>
          </cell>
          <cell r="AC5606" t="str">
            <v>Общестроительные работы (входные группы)</v>
          </cell>
        </row>
        <row r="5607">
          <cell r="A5607">
            <v>2010</v>
          </cell>
          <cell r="O5607">
            <v>431</v>
          </cell>
          <cell r="AC5607" t="str">
            <v>Общестроительные работы (входные группы)</v>
          </cell>
        </row>
        <row r="5608">
          <cell r="A5608">
            <v>2010</v>
          </cell>
          <cell r="O5608">
            <v>1041</v>
          </cell>
          <cell r="AC5608" t="str">
            <v>Общестроительные работы (входные группы)</v>
          </cell>
        </row>
        <row r="5609">
          <cell r="A5609">
            <v>2010</v>
          </cell>
          <cell r="O5609">
            <v>124</v>
          </cell>
          <cell r="AC5609" t="str">
            <v>Общестроительные работы (входные группы)</v>
          </cell>
        </row>
        <row r="5610">
          <cell r="A5610">
            <v>2010</v>
          </cell>
          <cell r="O5610">
            <v>32024</v>
          </cell>
          <cell r="AC5610" t="str">
            <v>Общестроительные работы (входные группы)</v>
          </cell>
        </row>
        <row r="5611">
          <cell r="A5611">
            <v>2010</v>
          </cell>
          <cell r="O5611">
            <v>4255</v>
          </cell>
          <cell r="AC5611" t="str">
            <v>Общестроительные работы (входные группы)</v>
          </cell>
        </row>
        <row r="5612">
          <cell r="A5612">
            <v>2010</v>
          </cell>
          <cell r="O5612">
            <v>6800</v>
          </cell>
          <cell r="AC5612" t="str">
            <v>Общестроительные работы (входные группы)</v>
          </cell>
        </row>
        <row r="5613">
          <cell r="A5613">
            <v>2010</v>
          </cell>
          <cell r="O5613">
            <v>13087</v>
          </cell>
          <cell r="AC5613" t="str">
            <v>Общестроительные работы (входные группы)</v>
          </cell>
        </row>
        <row r="5614">
          <cell r="A5614">
            <v>2010</v>
          </cell>
          <cell r="O5614">
            <v>1829</v>
          </cell>
          <cell r="AC5614" t="str">
            <v>Общестроительные работы (входные группы)</v>
          </cell>
        </row>
        <row r="5615">
          <cell r="A5615">
            <v>2010</v>
          </cell>
          <cell r="O5615">
            <v>659</v>
          </cell>
          <cell r="AC5615" t="str">
            <v>Общестроительные работы (входные группы)</v>
          </cell>
        </row>
        <row r="5616">
          <cell r="A5616">
            <v>2010</v>
          </cell>
          <cell r="O5616">
            <v>2251</v>
          </cell>
          <cell r="AC5616" t="str">
            <v>Общестроительные работы (входные группы)</v>
          </cell>
        </row>
        <row r="5617">
          <cell r="A5617">
            <v>2010</v>
          </cell>
          <cell r="O5617">
            <v>303</v>
          </cell>
          <cell r="AC5617" t="str">
            <v>Общестроительные работы (входные группы)</v>
          </cell>
        </row>
        <row r="5618">
          <cell r="A5618">
            <v>2010</v>
          </cell>
          <cell r="O5618">
            <v>1234</v>
          </cell>
          <cell r="AC5618" t="str">
            <v>Общестроительные работы (входные группы)</v>
          </cell>
        </row>
        <row r="5619">
          <cell r="A5619">
            <v>2010</v>
          </cell>
          <cell r="O5619">
            <v>3220</v>
          </cell>
          <cell r="AC5619" t="str">
            <v>Общестроительные работы (входные группы)</v>
          </cell>
        </row>
        <row r="5620">
          <cell r="A5620">
            <v>2010</v>
          </cell>
          <cell r="O5620">
            <v>4778</v>
          </cell>
          <cell r="AC5620" t="str">
            <v>Общестроительные работы (входные группы)</v>
          </cell>
        </row>
        <row r="5621">
          <cell r="A5621">
            <v>2010</v>
          </cell>
          <cell r="O5621">
            <v>1829</v>
          </cell>
          <cell r="AC5621" t="str">
            <v>Общестроительные работы (входные группы)</v>
          </cell>
        </row>
        <row r="5622">
          <cell r="A5622">
            <v>2010</v>
          </cell>
          <cell r="O5622">
            <v>8288</v>
          </cell>
          <cell r="AC5622" t="str">
            <v>Общестроительные работы (входные группы)</v>
          </cell>
        </row>
        <row r="5623">
          <cell r="A5623">
            <v>2010</v>
          </cell>
          <cell r="O5623">
            <v>395</v>
          </cell>
          <cell r="AC5623" t="str">
            <v>Общестроительные работы (входные группы)</v>
          </cell>
        </row>
        <row r="5624">
          <cell r="A5624">
            <v>2010</v>
          </cell>
          <cell r="O5624">
            <v>3928</v>
          </cell>
          <cell r="AC5624" t="str">
            <v>Общестроительные работы (входные группы)</v>
          </cell>
        </row>
        <row r="5625">
          <cell r="A5625">
            <v>2010</v>
          </cell>
          <cell r="O5625">
            <v>2998</v>
          </cell>
          <cell r="AC5625" t="str">
            <v>Общестроительные работы (входные группы)</v>
          </cell>
        </row>
        <row r="5626">
          <cell r="A5626">
            <v>2010</v>
          </cell>
        </row>
        <row r="5627">
          <cell r="A5627">
            <v>2010</v>
          </cell>
          <cell r="O5627">
            <v>486</v>
          </cell>
          <cell r="AC5627" t="str">
            <v>Общестроительные работы (входные группы)</v>
          </cell>
        </row>
        <row r="5628">
          <cell r="A5628">
            <v>2010</v>
          </cell>
          <cell r="O5628">
            <v>987</v>
          </cell>
          <cell r="AC5628" t="str">
            <v>Общестроительные работы (входные группы)</v>
          </cell>
        </row>
        <row r="5629">
          <cell r="A5629">
            <v>2010</v>
          </cell>
          <cell r="O5629">
            <v>1125</v>
          </cell>
          <cell r="AC5629" t="str">
            <v>Общестроительные работы (входные группы)</v>
          </cell>
        </row>
        <row r="5630">
          <cell r="A5630">
            <v>2010</v>
          </cell>
          <cell r="O5630">
            <v>6639</v>
          </cell>
          <cell r="AC5630" t="str">
            <v>Общестроительные работы (входные группы)</v>
          </cell>
        </row>
        <row r="5631">
          <cell r="A5631">
            <v>2010</v>
          </cell>
          <cell r="O5631">
            <v>2447</v>
          </cell>
          <cell r="AC5631" t="str">
            <v>Общестроительные работы (входные группы)</v>
          </cell>
        </row>
        <row r="5632">
          <cell r="A5632">
            <v>2010</v>
          </cell>
          <cell r="O5632">
            <v>1849</v>
          </cell>
          <cell r="AC5632" t="str">
            <v>Общестроительные работы (входные группы)</v>
          </cell>
        </row>
        <row r="5633">
          <cell r="A5633">
            <v>2010</v>
          </cell>
          <cell r="O5633">
            <v>331</v>
          </cell>
          <cell r="AC5633" t="str">
            <v>Общестроительные работы (входные группы)</v>
          </cell>
        </row>
        <row r="5634">
          <cell r="A5634">
            <v>2010</v>
          </cell>
          <cell r="O5634">
            <v>355</v>
          </cell>
          <cell r="AC5634" t="str">
            <v>Общестроительные работы (входные группы)</v>
          </cell>
        </row>
        <row r="5635">
          <cell r="A5635">
            <v>2010</v>
          </cell>
          <cell r="O5635">
            <v>71</v>
          </cell>
          <cell r="AC5635" t="str">
            <v>Общестроительные работы (входные группы)</v>
          </cell>
        </row>
        <row r="5636">
          <cell r="A5636">
            <v>2010</v>
          </cell>
          <cell r="O5636">
            <v>431</v>
          </cell>
          <cell r="AC5636" t="str">
            <v>Общестроительные работы (входные группы)</v>
          </cell>
        </row>
        <row r="5637">
          <cell r="A5637">
            <v>2010</v>
          </cell>
          <cell r="O5637">
            <v>1041</v>
          </cell>
          <cell r="AC5637" t="str">
            <v>Общестроительные работы (входные группы)</v>
          </cell>
        </row>
        <row r="5638">
          <cell r="A5638">
            <v>2010</v>
          </cell>
          <cell r="O5638">
            <v>124</v>
          </cell>
          <cell r="AC5638" t="str">
            <v>Общестроительные работы (входные группы)</v>
          </cell>
        </row>
        <row r="5639">
          <cell r="A5639">
            <v>2010</v>
          </cell>
          <cell r="O5639">
            <v>17539</v>
          </cell>
          <cell r="AC5639" t="str">
            <v>Общестроительные работы (входные группы)</v>
          </cell>
        </row>
        <row r="5640">
          <cell r="A5640">
            <v>2010</v>
          </cell>
          <cell r="O5640">
            <v>2282</v>
          </cell>
          <cell r="AC5640" t="str">
            <v>Общестроительные работы (входные группы)</v>
          </cell>
        </row>
        <row r="5641">
          <cell r="A5641">
            <v>2010</v>
          </cell>
          <cell r="O5641">
            <v>3620</v>
          </cell>
          <cell r="AC5641" t="str">
            <v>Общестроительные работы (входные группы)</v>
          </cell>
        </row>
        <row r="5642">
          <cell r="A5642">
            <v>2010</v>
          </cell>
          <cell r="O5642">
            <v>13087</v>
          </cell>
          <cell r="AC5642" t="str">
            <v>Общестроительные работы (входные группы)</v>
          </cell>
        </row>
        <row r="5643">
          <cell r="A5643">
            <v>2010</v>
          </cell>
          <cell r="O5643">
            <v>2454</v>
          </cell>
          <cell r="AC5643" t="str">
            <v>Общестроительные работы (входные группы)</v>
          </cell>
        </row>
        <row r="5644">
          <cell r="A5644">
            <v>2010</v>
          </cell>
          <cell r="O5644">
            <v>1842</v>
          </cell>
          <cell r="AC5644" t="str">
            <v>Общестроительные работы (входные группы)</v>
          </cell>
        </row>
        <row r="5645">
          <cell r="A5645">
            <v>2010</v>
          </cell>
          <cell r="O5645">
            <v>2674</v>
          </cell>
          <cell r="AC5645" t="str">
            <v>Общестроительные работы (входные группы)</v>
          </cell>
        </row>
        <row r="5646">
          <cell r="A5646">
            <v>2010</v>
          </cell>
          <cell r="O5646">
            <v>562</v>
          </cell>
          <cell r="AC5646" t="str">
            <v>Общестроительные работы (входные группы)</v>
          </cell>
        </row>
        <row r="5647">
          <cell r="A5647">
            <v>2010</v>
          </cell>
          <cell r="O5647">
            <v>1858</v>
          </cell>
          <cell r="AC5647" t="str">
            <v>Общестроительные работы (входные группы)</v>
          </cell>
        </row>
        <row r="5648">
          <cell r="A5648">
            <v>2010</v>
          </cell>
          <cell r="O5648">
            <v>250</v>
          </cell>
          <cell r="AC5648" t="str">
            <v>Общестроительные работы (входные группы)</v>
          </cell>
        </row>
        <row r="5649">
          <cell r="A5649">
            <v>2010</v>
          </cell>
          <cell r="O5649">
            <v>1063</v>
          </cell>
          <cell r="AC5649" t="str">
            <v>Общестроительные работы (входные группы)</v>
          </cell>
        </row>
        <row r="5650">
          <cell r="A5650">
            <v>2010</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office@dorkomi.ru"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3"/>
  <dimension ref="A1:C36"/>
  <sheetViews>
    <sheetView showGridLines="0" view="pageBreakPreview" topLeftCell="B1" zoomScale="85" zoomScaleSheetLayoutView="85" workbookViewId="0">
      <selection activeCell="B13" sqref="B13"/>
    </sheetView>
  </sheetViews>
  <sheetFormatPr defaultRowHeight="12.75" outlineLevelRow="1"/>
  <cols>
    <col min="1" max="1" width="0" style="4" hidden="1" customWidth="1"/>
    <col min="2" max="2" width="142.42578125" style="4" customWidth="1"/>
    <col min="3" max="3" width="34.5703125" style="4" customWidth="1"/>
    <col min="4" max="16384" width="9.140625" style="4"/>
  </cols>
  <sheetData>
    <row r="1" spans="1:3">
      <c r="A1" s="166" t="s">
        <v>128</v>
      </c>
    </row>
    <row r="2" spans="1:3">
      <c r="B2" s="167"/>
    </row>
    <row r="3" spans="1:3">
      <c r="B3" s="167"/>
    </row>
    <row r="5" spans="1:3" ht="72">
      <c r="B5" s="236" t="s">
        <v>554</v>
      </c>
    </row>
    <row r="6" spans="1:3" ht="21" customHeight="1">
      <c r="B6" s="237" t="s">
        <v>526</v>
      </c>
      <c r="C6" s="237"/>
    </row>
    <row r="7" spans="1:3" ht="37.5" customHeight="1">
      <c r="B7" s="237" t="s">
        <v>546</v>
      </c>
      <c r="C7" s="237"/>
    </row>
    <row r="8" spans="1:3" ht="36.75" customHeight="1">
      <c r="B8" s="238" t="s">
        <v>553</v>
      </c>
      <c r="C8" s="238"/>
    </row>
    <row r="9" spans="1:3" ht="48.75" customHeight="1">
      <c r="B9" s="239" t="s">
        <v>547</v>
      </c>
      <c r="C9" s="239"/>
    </row>
    <row r="10" spans="1:3" ht="111" customHeight="1">
      <c r="B10" s="240" t="s">
        <v>555</v>
      </c>
      <c r="C10" s="240"/>
    </row>
    <row r="11" spans="1:3" ht="51.75" hidden="1" customHeight="1" outlineLevel="1">
      <c r="B11" s="241" t="s">
        <v>528</v>
      </c>
      <c r="C11" s="241"/>
    </row>
    <row r="12" spans="1:3" ht="15.75" collapsed="1">
      <c r="B12" s="237" t="s">
        <v>527</v>
      </c>
      <c r="C12" s="237"/>
    </row>
    <row r="13" spans="1:3" ht="110.25">
      <c r="B13" s="239" t="s">
        <v>529</v>
      </c>
      <c r="C13" s="239"/>
    </row>
    <row r="14" spans="1:3" ht="96" customHeight="1">
      <c r="B14" s="240" t="s">
        <v>530</v>
      </c>
      <c r="C14" s="240"/>
    </row>
    <row r="15" spans="1:3" ht="63">
      <c r="B15" s="240" t="s">
        <v>531</v>
      </c>
      <c r="C15" s="240"/>
    </row>
    <row r="16" spans="1:3" ht="90.75" customHeight="1">
      <c r="B16" s="240" t="s">
        <v>532</v>
      </c>
      <c r="C16" s="240"/>
    </row>
    <row r="17" spans="2:3" ht="157.5">
      <c r="B17" s="240" t="s">
        <v>533</v>
      </c>
      <c r="C17" s="240"/>
    </row>
    <row r="18" spans="2:3" ht="54" customHeight="1">
      <c r="B18" s="240" t="s">
        <v>548</v>
      </c>
      <c r="C18" s="240"/>
    </row>
    <row r="19" spans="2:3" ht="55.5" customHeight="1">
      <c r="B19" s="240" t="s">
        <v>534</v>
      </c>
      <c r="C19" s="240"/>
    </row>
    <row r="20" spans="2:3" ht="69" customHeight="1">
      <c r="B20" s="240" t="s">
        <v>549</v>
      </c>
      <c r="C20" s="240"/>
    </row>
    <row r="21" spans="2:3" ht="55.5" customHeight="1">
      <c r="B21" s="240" t="s">
        <v>535</v>
      </c>
      <c r="C21" s="240"/>
    </row>
    <row r="22" spans="2:3" ht="55.5" customHeight="1">
      <c r="B22" s="240" t="s">
        <v>550</v>
      </c>
      <c r="C22" s="240"/>
    </row>
    <row r="23" spans="2:3" ht="85.5" customHeight="1">
      <c r="B23" s="242" t="s">
        <v>536</v>
      </c>
      <c r="C23" s="242"/>
    </row>
    <row r="24" spans="2:3" ht="83.25" customHeight="1">
      <c r="B24" s="242" t="s">
        <v>551</v>
      </c>
      <c r="C24" s="242"/>
    </row>
    <row r="25" spans="2:3" ht="87.75" customHeight="1">
      <c r="B25" s="240" t="s">
        <v>537</v>
      </c>
      <c r="C25" s="240"/>
    </row>
    <row r="26" spans="2:3" ht="20.25" customHeight="1">
      <c r="B26" s="240" t="s">
        <v>538</v>
      </c>
      <c r="C26" s="240"/>
    </row>
    <row r="27" spans="2:3" ht="19.5" customHeight="1">
      <c r="B27" s="240" t="s">
        <v>539</v>
      </c>
      <c r="C27" s="240"/>
    </row>
    <row r="28" spans="2:3" ht="69.75" customHeight="1">
      <c r="B28" s="240" t="s">
        <v>540</v>
      </c>
      <c r="C28" s="240"/>
    </row>
    <row r="29" spans="2:3" ht="35.25" customHeight="1">
      <c r="B29" s="240" t="s">
        <v>541</v>
      </c>
      <c r="C29" s="240"/>
    </row>
    <row r="30" spans="2:3" ht="36.75" customHeight="1">
      <c r="B30" s="240" t="s">
        <v>542</v>
      </c>
      <c r="C30" s="240"/>
    </row>
    <row r="31" spans="2:3" ht="19.5" customHeight="1">
      <c r="B31" s="240" t="s">
        <v>543</v>
      </c>
      <c r="C31" s="240"/>
    </row>
    <row r="32" spans="2:3" ht="63">
      <c r="B32" s="240" t="s">
        <v>544</v>
      </c>
      <c r="C32" s="240"/>
    </row>
    <row r="33" spans="2:3">
      <c r="B33" s="168"/>
      <c r="C33" s="168"/>
    </row>
    <row r="34" spans="2:3">
      <c r="B34" s="169"/>
      <c r="C34" s="169"/>
    </row>
    <row r="35" spans="2:3">
      <c r="B35" s="170" t="s">
        <v>193</v>
      </c>
      <c r="C35" s="170"/>
    </row>
    <row r="36" spans="2:3">
      <c r="B36" s="170" t="s">
        <v>348</v>
      </c>
      <c r="C36" s="170"/>
    </row>
  </sheetData>
  <sheetProtection formatCells="0" formatColumns="0" formatRows="0" insertColumns="0" insertRows="0" insertHyperlinks="0" deleteColumns="0" deleteRows="0"/>
  <customSheetViews>
    <customSheetView guid="{6F694423-18EA-48F8-B524-96C043BA9006}" showPageBreaks="1" showGridLines="0" fitToPage="1" printArea="1" showRuler="0">
      <pageMargins left="0.32" right="0.2" top="0.71" bottom="1" header="0.3" footer="0.5"/>
      <pageSetup paperSize="9" scale="87" fitToHeight="2" orientation="portrait" r:id="rId1"/>
      <headerFooter alignWithMargins="0">
        <oddFooter>Страница &amp;P из &amp;N</oddFooter>
      </headerFooter>
    </customSheetView>
  </customSheetViews>
  <phoneticPr fontId="0" type="noConversion"/>
  <printOptions horizontalCentered="1"/>
  <pageMargins left="0.31496062992125984" right="0.19685039370078741" top="0.35433070866141736" bottom="0.39370078740157483" header="0.31496062992125984" footer="0.31496062992125984"/>
  <pageSetup paperSize="9" scale="86" fitToHeight="79" orientation="portrait" r:id="rId2"/>
  <headerFooter alignWithMargins="0">
    <oddFooter>Страница &amp;P из &amp;N</oddFooter>
  </headerFooter>
  <drawing r:id="rId3"/>
</worksheet>
</file>

<file path=xl/worksheets/sheet2.xml><?xml version="1.0" encoding="utf-8"?>
<worksheet xmlns="http://schemas.openxmlformats.org/spreadsheetml/2006/main" xmlns:r="http://schemas.openxmlformats.org/officeDocument/2006/relationships">
  <sheetPr codeName="Лист2">
    <outlinePr summaryBelow="0"/>
  </sheetPr>
  <dimension ref="A1:U604"/>
  <sheetViews>
    <sheetView view="pageBreakPreview" zoomScale="85" zoomScaleNormal="85" zoomScaleSheetLayoutView="85" workbookViewId="0">
      <pane ySplit="10" topLeftCell="A29" activePane="bottomLeft" state="frozen"/>
      <selection pane="bottomLeft" activeCell="A16" sqref="A16:T175"/>
    </sheetView>
  </sheetViews>
  <sheetFormatPr defaultRowHeight="14.25" outlineLevelRow="1"/>
  <cols>
    <col min="1" max="2" width="6.85546875" style="3" customWidth="1"/>
    <col min="3" max="3" width="41.28515625" customWidth="1"/>
    <col min="4" max="4" width="6.42578125" customWidth="1"/>
    <col min="5" max="5" width="5.7109375" customWidth="1"/>
    <col min="6" max="6" width="11.28515625" customWidth="1"/>
    <col min="7" max="7" width="11.140625" customWidth="1"/>
    <col min="8" max="8" width="12.140625" customWidth="1"/>
    <col min="9" max="9" width="12.42578125" customWidth="1"/>
    <col min="10" max="10" width="12.5703125" customWidth="1"/>
    <col min="11" max="11" width="8.140625" customWidth="1"/>
    <col min="12" max="12" width="6.85546875" customWidth="1"/>
    <col min="13" max="13" width="10.85546875" customWidth="1"/>
    <col min="14" max="15" width="10.42578125" customWidth="1"/>
    <col min="16" max="16" width="10.85546875" customWidth="1"/>
    <col min="17" max="18" width="11.28515625" customWidth="1"/>
    <col min="19" max="19" width="7.140625" customWidth="1"/>
    <col min="20" max="20" width="42" style="334" customWidth="1"/>
  </cols>
  <sheetData>
    <row r="1" spans="1:21" s="1" customFormat="1" ht="25.5" customHeight="1">
      <c r="A1" s="19"/>
      <c r="B1" s="19"/>
      <c r="C1" s="415" t="s">
        <v>179</v>
      </c>
      <c r="D1" s="415"/>
      <c r="E1" s="415"/>
      <c r="F1" s="415"/>
      <c r="G1" s="415"/>
      <c r="H1" s="415"/>
      <c r="I1" s="415"/>
      <c r="J1" s="415"/>
      <c r="K1" s="415"/>
      <c r="L1" s="415"/>
      <c r="M1" s="415"/>
      <c r="N1" s="415"/>
      <c r="O1" s="415"/>
      <c r="P1" s="415"/>
      <c r="Q1" s="415"/>
      <c r="R1" s="415"/>
      <c r="S1" s="415"/>
      <c r="T1" s="415"/>
      <c r="U1" s="20"/>
    </row>
    <row r="2" spans="1:21" s="1" customFormat="1" ht="34.5" customHeight="1">
      <c r="A2" s="19"/>
      <c r="B2" s="19"/>
      <c r="C2" s="21"/>
      <c r="D2" s="418" t="s">
        <v>552</v>
      </c>
      <c r="E2" s="418"/>
      <c r="F2" s="418"/>
      <c r="G2" s="418"/>
      <c r="H2" s="418"/>
      <c r="I2" s="418"/>
      <c r="J2" s="418"/>
      <c r="K2" s="418"/>
      <c r="L2" s="418"/>
      <c r="M2" s="418"/>
      <c r="N2" s="418"/>
      <c r="O2" s="418"/>
      <c r="P2" s="418"/>
      <c r="Q2" s="418"/>
      <c r="R2" s="418"/>
      <c r="S2" s="418"/>
      <c r="T2" s="418"/>
      <c r="U2" s="20"/>
    </row>
    <row r="3" spans="1:21" s="1" customFormat="1" ht="20.25">
      <c r="A3" s="22"/>
      <c r="B3" s="22"/>
      <c r="C3" s="22"/>
      <c r="D3" s="22"/>
      <c r="E3" s="22"/>
      <c r="F3" s="22"/>
      <c r="I3" s="416" t="s">
        <v>16</v>
      </c>
      <c r="J3" s="416"/>
      <c r="K3" s="416"/>
      <c r="L3" s="416"/>
      <c r="M3" s="416"/>
      <c r="N3" s="416"/>
      <c r="O3" s="416"/>
      <c r="P3" s="416"/>
      <c r="Q3" s="416"/>
      <c r="R3" s="178"/>
      <c r="S3" s="178"/>
      <c r="T3" s="28"/>
      <c r="U3" s="28"/>
    </row>
    <row r="4" spans="1:21" s="1" customFormat="1" ht="18">
      <c r="A4" s="24"/>
      <c r="B4" s="24"/>
      <c r="C4" s="25"/>
      <c r="D4" s="25"/>
      <c r="E4" s="25"/>
      <c r="F4" s="25"/>
      <c r="G4" s="26"/>
      <c r="H4" s="26"/>
      <c r="I4" s="25"/>
      <c r="J4" s="25"/>
      <c r="K4" s="25"/>
      <c r="L4" s="25"/>
      <c r="N4" s="25" t="s">
        <v>0</v>
      </c>
      <c r="O4" s="25"/>
      <c r="T4" s="312"/>
      <c r="U4" s="20"/>
    </row>
    <row r="5" spans="1:21" s="1" customFormat="1" ht="18.75" thickBot="1">
      <c r="A5" s="24"/>
      <c r="B5" s="24"/>
      <c r="C5" s="27"/>
      <c r="D5" s="27"/>
      <c r="E5" s="27"/>
      <c r="F5" s="27"/>
      <c r="I5" s="27"/>
      <c r="J5" s="27"/>
      <c r="K5" s="40"/>
      <c r="L5" s="41"/>
      <c r="P5" s="171" t="s">
        <v>506</v>
      </c>
      <c r="Q5" s="417" t="s">
        <v>507</v>
      </c>
      <c r="R5" s="417"/>
      <c r="S5" s="417"/>
      <c r="T5" s="417"/>
      <c r="U5" s="20"/>
    </row>
    <row r="6" spans="1:21" ht="26.25" customHeight="1">
      <c r="A6" s="381" t="s">
        <v>212</v>
      </c>
      <c r="B6" s="381" t="s">
        <v>504</v>
      </c>
      <c r="C6" s="383" t="s">
        <v>503</v>
      </c>
      <c r="D6" s="419" t="s">
        <v>213</v>
      </c>
      <c r="E6" s="419" t="s">
        <v>214</v>
      </c>
      <c r="F6" s="386" t="s">
        <v>505</v>
      </c>
      <c r="G6" s="383" t="s">
        <v>200</v>
      </c>
      <c r="H6" s="401" t="s">
        <v>215</v>
      </c>
      <c r="I6" s="386" t="s">
        <v>228</v>
      </c>
      <c r="J6" s="401"/>
      <c r="K6" s="390" t="s">
        <v>226</v>
      </c>
      <c r="L6" s="390"/>
      <c r="M6" s="386" t="s">
        <v>102</v>
      </c>
      <c r="N6" s="390"/>
      <c r="O6" s="401"/>
      <c r="P6" s="386" t="s">
        <v>101</v>
      </c>
      <c r="Q6" s="401"/>
      <c r="R6" s="405" t="s">
        <v>234</v>
      </c>
      <c r="S6" s="406"/>
      <c r="T6" s="407"/>
      <c r="U6" s="23"/>
    </row>
    <row r="7" spans="1:21" ht="28.5" customHeight="1">
      <c r="A7" s="382"/>
      <c r="B7" s="382"/>
      <c r="C7" s="384"/>
      <c r="D7" s="420"/>
      <c r="E7" s="420"/>
      <c r="F7" s="387"/>
      <c r="G7" s="384"/>
      <c r="H7" s="402"/>
      <c r="I7" s="387"/>
      <c r="J7" s="402"/>
      <c r="K7" s="391"/>
      <c r="L7" s="391"/>
      <c r="M7" s="387"/>
      <c r="N7" s="391"/>
      <c r="O7" s="402"/>
      <c r="P7" s="387"/>
      <c r="Q7" s="402"/>
      <c r="R7" s="408"/>
      <c r="S7" s="409"/>
      <c r="T7" s="410"/>
      <c r="U7" s="23"/>
    </row>
    <row r="8" spans="1:21" ht="31.5" customHeight="1" thickBot="1">
      <c r="A8" s="382"/>
      <c r="B8" s="382"/>
      <c r="C8" s="384"/>
      <c r="D8" s="420"/>
      <c r="E8" s="420"/>
      <c r="F8" s="387"/>
      <c r="G8" s="384"/>
      <c r="H8" s="402"/>
      <c r="I8" s="388"/>
      <c r="J8" s="414"/>
      <c r="K8" s="392"/>
      <c r="L8" s="392"/>
      <c r="M8" s="387"/>
      <c r="N8" s="391"/>
      <c r="O8" s="402"/>
      <c r="P8" s="403"/>
      <c r="Q8" s="404"/>
      <c r="R8" s="411"/>
      <c r="S8" s="412"/>
      <c r="T8" s="413"/>
      <c r="U8" s="23"/>
    </row>
    <row r="9" spans="1:21" ht="105" customHeight="1" thickBot="1">
      <c r="A9" s="382"/>
      <c r="B9" s="382"/>
      <c r="C9" s="385"/>
      <c r="D9" s="421"/>
      <c r="E9" s="421"/>
      <c r="F9" s="388"/>
      <c r="G9" s="385"/>
      <c r="H9" s="414"/>
      <c r="I9" s="185" t="s">
        <v>227</v>
      </c>
      <c r="J9" s="96" t="s">
        <v>229</v>
      </c>
      <c r="K9" s="97" t="s">
        <v>119</v>
      </c>
      <c r="L9" s="97" t="s">
        <v>201</v>
      </c>
      <c r="M9" s="97" t="s">
        <v>99</v>
      </c>
      <c r="N9" s="97" t="s">
        <v>100</v>
      </c>
      <c r="O9" s="97" t="s">
        <v>524</v>
      </c>
      <c r="P9" s="95" t="s">
        <v>99</v>
      </c>
      <c r="Q9" s="98" t="s">
        <v>100</v>
      </c>
      <c r="R9" s="186" t="s">
        <v>230</v>
      </c>
      <c r="S9" s="186" t="s">
        <v>231</v>
      </c>
      <c r="T9" s="313" t="s">
        <v>232</v>
      </c>
      <c r="U9" s="23"/>
    </row>
    <row r="10" spans="1:21" ht="17.25" thickBot="1">
      <c r="A10" s="175" t="s">
        <v>2</v>
      </c>
      <c r="B10" s="175" t="s">
        <v>3</v>
      </c>
      <c r="C10" s="175" t="s">
        <v>203</v>
      </c>
      <c r="D10" s="175" t="s">
        <v>204</v>
      </c>
      <c r="E10" s="175" t="s">
        <v>205</v>
      </c>
      <c r="F10" s="175" t="s">
        <v>206</v>
      </c>
      <c r="G10" s="175" t="s">
        <v>346</v>
      </c>
      <c r="H10" s="175" t="s">
        <v>207</v>
      </c>
      <c r="I10" s="175" t="s">
        <v>216</v>
      </c>
      <c r="J10" s="175" t="s">
        <v>217</v>
      </c>
      <c r="K10" s="175" t="s">
        <v>218</v>
      </c>
      <c r="L10" s="175" t="s">
        <v>219</v>
      </c>
      <c r="M10" s="175" t="s">
        <v>220</v>
      </c>
      <c r="N10" s="175" t="s">
        <v>221</v>
      </c>
      <c r="O10" s="175" t="s">
        <v>222</v>
      </c>
      <c r="P10" s="175" t="s">
        <v>223</v>
      </c>
      <c r="Q10" s="175" t="s">
        <v>347</v>
      </c>
      <c r="R10" s="175" t="s">
        <v>224</v>
      </c>
      <c r="S10" s="175" t="s">
        <v>225</v>
      </c>
      <c r="T10" s="314" t="s">
        <v>233</v>
      </c>
      <c r="U10" s="23"/>
    </row>
    <row r="11" spans="1:21" ht="16.5">
      <c r="A11" s="42" t="s">
        <v>198</v>
      </c>
      <c r="B11" s="182"/>
      <c r="C11" s="177" t="s">
        <v>202</v>
      </c>
      <c r="D11" s="177"/>
      <c r="E11" s="177"/>
      <c r="F11" s="43">
        <f t="shared" ref="F11:Q11" si="0">SUM(F13:F15)</f>
        <v>611891.27798999986</v>
      </c>
      <c r="G11" s="43">
        <f t="shared" si="0"/>
        <v>599758.78611000022</v>
      </c>
      <c r="H11" s="43">
        <f t="shared" si="0"/>
        <v>599758.82211000018</v>
      </c>
      <c r="I11" s="43">
        <f t="shared" si="0"/>
        <v>581499.49685999984</v>
      </c>
      <c r="J11" s="43">
        <f t="shared" si="0"/>
        <v>579475.67686000024</v>
      </c>
      <c r="K11" s="45">
        <f t="shared" si="0"/>
        <v>379.6</v>
      </c>
      <c r="L11" s="45">
        <f t="shared" si="0"/>
        <v>379.6</v>
      </c>
      <c r="M11" s="43">
        <f t="shared" si="0"/>
        <v>564148.34245999984</v>
      </c>
      <c r="N11" s="43">
        <f t="shared" si="0"/>
        <v>379023.95527999999</v>
      </c>
      <c r="O11" s="43">
        <f t="shared" si="0"/>
        <v>0</v>
      </c>
      <c r="P11" s="43">
        <f t="shared" si="0"/>
        <v>564199.62246000022</v>
      </c>
      <c r="Q11" s="43">
        <f t="shared" si="0"/>
        <v>379700.42937999987</v>
      </c>
      <c r="R11" s="45"/>
      <c r="S11" s="187"/>
      <c r="T11" s="398" t="s">
        <v>198</v>
      </c>
      <c r="U11" s="23"/>
    </row>
    <row r="12" spans="1:21" ht="16.5">
      <c r="A12" s="172" t="s">
        <v>198</v>
      </c>
      <c r="B12" s="183"/>
      <c r="C12" s="181" t="s">
        <v>194</v>
      </c>
      <c r="D12" s="179"/>
      <c r="E12" s="179"/>
      <c r="F12" s="199"/>
      <c r="G12" s="200"/>
      <c r="H12" s="200"/>
      <c r="I12" s="200"/>
      <c r="J12" s="200"/>
      <c r="K12" s="200"/>
      <c r="L12" s="200"/>
      <c r="M12" s="200"/>
      <c r="N12" s="200"/>
      <c r="O12" s="200"/>
      <c r="P12" s="200"/>
      <c r="Q12" s="200"/>
      <c r="R12" s="188"/>
      <c r="S12" s="188"/>
      <c r="T12" s="399"/>
      <c r="U12" s="23"/>
    </row>
    <row r="13" spans="1:21" ht="16.5">
      <c r="A13" s="172" t="s">
        <v>198</v>
      </c>
      <c r="B13" s="183"/>
      <c r="C13" s="176" t="s">
        <v>195</v>
      </c>
      <c r="D13" s="179"/>
      <c r="E13" s="201" t="str">
        <f>A291</f>
        <v>РБ</v>
      </c>
      <c r="F13" s="44">
        <f t="shared" ref="F13:Q15" si="1">SUMIF($E$16:$E$176,$E13,F$16:F$176)</f>
        <v>248435.82</v>
      </c>
      <c r="G13" s="44">
        <f t="shared" si="1"/>
        <v>212318.28399999999</v>
      </c>
      <c r="H13" s="44">
        <f t="shared" si="1"/>
        <v>212318.30399999997</v>
      </c>
      <c r="I13" s="44">
        <f t="shared" si="1"/>
        <v>195181.45787000001</v>
      </c>
      <c r="J13" s="44">
        <f t="shared" si="1"/>
        <v>193160.10787000001</v>
      </c>
      <c r="K13" s="46">
        <f t="shared" si="1"/>
        <v>43</v>
      </c>
      <c r="L13" s="46">
        <f t="shared" si="1"/>
        <v>43</v>
      </c>
      <c r="M13" s="44">
        <f t="shared" si="1"/>
        <v>178723.91346999997</v>
      </c>
      <c r="N13" s="44">
        <f t="shared" si="1"/>
        <v>75390.154100000014</v>
      </c>
      <c r="O13" s="44">
        <f t="shared" si="1"/>
        <v>0</v>
      </c>
      <c r="P13" s="44">
        <f t="shared" si="1"/>
        <v>178723.91346999997</v>
      </c>
      <c r="Q13" s="44">
        <f t="shared" si="1"/>
        <v>75390.154200000004</v>
      </c>
      <c r="R13" s="188"/>
      <c r="S13" s="188"/>
      <c r="T13" s="399"/>
      <c r="U13" s="23"/>
    </row>
    <row r="14" spans="1:21" ht="16.5">
      <c r="A14" s="172" t="s">
        <v>198</v>
      </c>
      <c r="B14" s="183"/>
      <c r="C14" s="176" t="s">
        <v>196</v>
      </c>
      <c r="D14" s="179"/>
      <c r="E14" s="201" t="str">
        <f>A292</f>
        <v>МБ</v>
      </c>
      <c r="F14" s="44">
        <f t="shared" si="1"/>
        <v>363455.45798999979</v>
      </c>
      <c r="G14" s="44">
        <f t="shared" si="1"/>
        <v>387440.50211000023</v>
      </c>
      <c r="H14" s="44">
        <f t="shared" si="1"/>
        <v>387440.51811000024</v>
      </c>
      <c r="I14" s="44">
        <f t="shared" si="1"/>
        <v>386318.03898999986</v>
      </c>
      <c r="J14" s="44">
        <f t="shared" si="1"/>
        <v>386315.56899000017</v>
      </c>
      <c r="K14" s="46">
        <f t="shared" si="1"/>
        <v>336.6</v>
      </c>
      <c r="L14" s="46">
        <f t="shared" si="1"/>
        <v>336.6</v>
      </c>
      <c r="M14" s="44">
        <f t="shared" si="1"/>
        <v>385424.42898999987</v>
      </c>
      <c r="N14" s="44">
        <f t="shared" si="1"/>
        <v>303633.80117999995</v>
      </c>
      <c r="O14" s="44">
        <f t="shared" si="1"/>
        <v>0</v>
      </c>
      <c r="P14" s="44">
        <f t="shared" si="1"/>
        <v>385475.70899000019</v>
      </c>
      <c r="Q14" s="44">
        <f t="shared" si="1"/>
        <v>304310.27517999988</v>
      </c>
      <c r="R14" s="188"/>
      <c r="S14" s="188"/>
      <c r="T14" s="399"/>
      <c r="U14" s="23"/>
    </row>
    <row r="15" spans="1:21" ht="17.25" thickBot="1">
      <c r="A15" s="342" t="s">
        <v>198</v>
      </c>
      <c r="B15" s="343"/>
      <c r="C15" s="336" t="s">
        <v>197</v>
      </c>
      <c r="D15" s="344"/>
      <c r="E15" s="345" t="str">
        <f>A293</f>
        <v>ВБИ</v>
      </c>
      <c r="F15" s="346">
        <f t="shared" si="1"/>
        <v>0</v>
      </c>
      <c r="G15" s="346">
        <f t="shared" si="1"/>
        <v>0</v>
      </c>
      <c r="H15" s="346">
        <f t="shared" si="1"/>
        <v>0</v>
      </c>
      <c r="I15" s="346">
        <f t="shared" si="1"/>
        <v>0</v>
      </c>
      <c r="J15" s="346">
        <f t="shared" si="1"/>
        <v>0</v>
      </c>
      <c r="K15" s="347">
        <f t="shared" si="1"/>
        <v>0</v>
      </c>
      <c r="L15" s="347">
        <f t="shared" si="1"/>
        <v>0</v>
      </c>
      <c r="M15" s="346">
        <f t="shared" si="1"/>
        <v>0</v>
      </c>
      <c r="N15" s="346">
        <f t="shared" si="1"/>
        <v>0</v>
      </c>
      <c r="O15" s="346">
        <f t="shared" si="1"/>
        <v>0</v>
      </c>
      <c r="P15" s="346">
        <f t="shared" si="1"/>
        <v>0</v>
      </c>
      <c r="Q15" s="346">
        <f t="shared" si="1"/>
        <v>0</v>
      </c>
      <c r="R15" s="348"/>
      <c r="S15" s="348"/>
      <c r="T15" s="400"/>
      <c r="U15" s="23"/>
    </row>
    <row r="16" spans="1:21" s="356" customFormat="1" ht="57" customHeight="1">
      <c r="A16" s="349">
        <v>1</v>
      </c>
      <c r="B16" s="243" t="s">
        <v>216</v>
      </c>
      <c r="C16" s="350" t="s">
        <v>565</v>
      </c>
      <c r="D16" s="351" t="s">
        <v>152</v>
      </c>
      <c r="E16" s="351" t="s">
        <v>209</v>
      </c>
      <c r="F16" s="352">
        <v>441.90685999999999</v>
      </c>
      <c r="G16" s="352">
        <v>441.90685999999999</v>
      </c>
      <c r="H16" s="352">
        <v>441.90685999999999</v>
      </c>
      <c r="I16" s="352">
        <v>441.90685999999999</v>
      </c>
      <c r="J16" s="352">
        <v>441.90685999999999</v>
      </c>
      <c r="K16" s="353">
        <v>1</v>
      </c>
      <c r="L16" s="353">
        <v>1</v>
      </c>
      <c r="M16" s="352">
        <v>441.90685999999999</v>
      </c>
      <c r="N16" s="352">
        <v>441.90685999999999</v>
      </c>
      <c r="O16" s="352">
        <v>0</v>
      </c>
      <c r="P16" s="352">
        <v>441.90685999999999</v>
      </c>
      <c r="Q16" s="352">
        <v>441.90685999999999</v>
      </c>
      <c r="R16" s="353">
        <v>6</v>
      </c>
      <c r="S16" s="379" t="s">
        <v>556</v>
      </c>
      <c r="T16" s="354" t="s">
        <v>557</v>
      </c>
      <c r="U16" s="355"/>
    </row>
    <row r="17" spans="1:21" s="358" customFormat="1" ht="66">
      <c r="A17" s="190">
        <f>A16+1</f>
        <v>2</v>
      </c>
      <c r="B17" s="243" t="s">
        <v>216</v>
      </c>
      <c r="C17" s="176" t="s">
        <v>566</v>
      </c>
      <c r="D17" s="248" t="s">
        <v>154</v>
      </c>
      <c r="E17" s="198" t="s">
        <v>209</v>
      </c>
      <c r="F17" s="251">
        <v>0</v>
      </c>
      <c r="G17" s="251">
        <v>0</v>
      </c>
      <c r="H17" s="251">
        <v>0</v>
      </c>
      <c r="I17" s="251">
        <v>0</v>
      </c>
      <c r="J17" s="251">
        <v>0</v>
      </c>
      <c r="K17" s="252">
        <v>0</v>
      </c>
      <c r="L17" s="252">
        <v>0</v>
      </c>
      <c r="M17" s="251">
        <v>0</v>
      </c>
      <c r="N17" s="251">
        <v>0</v>
      </c>
      <c r="O17" s="251">
        <v>0</v>
      </c>
      <c r="P17" s="251">
        <v>0</v>
      </c>
      <c r="Q17" s="251">
        <v>0</v>
      </c>
      <c r="R17" s="252">
        <v>0</v>
      </c>
      <c r="S17" s="378" t="s">
        <v>556</v>
      </c>
      <c r="T17" s="315" t="s">
        <v>788</v>
      </c>
      <c r="U17" s="357"/>
    </row>
    <row r="18" spans="1:21" s="358" customFormat="1" ht="99">
      <c r="A18" s="190">
        <f t="shared" ref="A18:A35" si="2">A17+1</f>
        <v>3</v>
      </c>
      <c r="B18" s="243" t="s">
        <v>216</v>
      </c>
      <c r="C18" s="176" t="s">
        <v>567</v>
      </c>
      <c r="D18" s="248" t="s">
        <v>152</v>
      </c>
      <c r="E18" s="198" t="s">
        <v>209</v>
      </c>
      <c r="F18" s="251">
        <v>0</v>
      </c>
      <c r="G18" s="251">
        <v>0</v>
      </c>
      <c r="H18" s="251">
        <v>0</v>
      </c>
      <c r="I18" s="251">
        <v>0</v>
      </c>
      <c r="J18" s="251">
        <v>0</v>
      </c>
      <c r="K18" s="252">
        <v>0</v>
      </c>
      <c r="L18" s="252">
        <v>0</v>
      </c>
      <c r="M18" s="251">
        <v>0</v>
      </c>
      <c r="N18" s="251">
        <v>0</v>
      </c>
      <c r="O18" s="251">
        <v>0</v>
      </c>
      <c r="P18" s="251">
        <v>0</v>
      </c>
      <c r="Q18" s="251">
        <v>0</v>
      </c>
      <c r="R18" s="252">
        <v>0</v>
      </c>
      <c r="S18" s="378" t="s">
        <v>556</v>
      </c>
      <c r="T18" s="315" t="s">
        <v>788</v>
      </c>
      <c r="U18" s="357"/>
    </row>
    <row r="19" spans="1:21" s="358" customFormat="1" ht="115.5">
      <c r="A19" s="190">
        <f t="shared" si="2"/>
        <v>4</v>
      </c>
      <c r="B19" s="243" t="s">
        <v>216</v>
      </c>
      <c r="C19" s="176" t="s">
        <v>568</v>
      </c>
      <c r="D19" s="248" t="s">
        <v>151</v>
      </c>
      <c r="E19" s="198" t="s">
        <v>209</v>
      </c>
      <c r="F19" s="251">
        <v>1390.7</v>
      </c>
      <c r="G19" s="251">
        <v>1390.7</v>
      </c>
      <c r="H19" s="251">
        <v>1390.7</v>
      </c>
      <c r="I19" s="251">
        <v>1390.7</v>
      </c>
      <c r="J19" s="251">
        <v>1390.7</v>
      </c>
      <c r="K19" s="252">
        <v>1</v>
      </c>
      <c r="L19" s="252">
        <v>1</v>
      </c>
      <c r="M19" s="251">
        <v>1390.7</v>
      </c>
      <c r="N19" s="251">
        <v>1390.7</v>
      </c>
      <c r="O19" s="251">
        <v>0</v>
      </c>
      <c r="P19" s="251">
        <v>1390.7</v>
      </c>
      <c r="Q19" s="251">
        <v>1390.7</v>
      </c>
      <c r="R19" s="252">
        <v>4</v>
      </c>
      <c r="S19" s="378" t="s">
        <v>556</v>
      </c>
      <c r="T19" s="315" t="s">
        <v>559</v>
      </c>
      <c r="U19" s="357"/>
    </row>
    <row r="20" spans="1:21" s="358" customFormat="1" ht="99">
      <c r="A20" s="190">
        <f t="shared" si="2"/>
        <v>5</v>
      </c>
      <c r="B20" s="243" t="s">
        <v>216</v>
      </c>
      <c r="C20" s="176" t="s">
        <v>569</v>
      </c>
      <c r="D20" s="248" t="s">
        <v>153</v>
      </c>
      <c r="E20" s="198" t="s">
        <v>209</v>
      </c>
      <c r="F20" s="251">
        <v>203.14912000000001</v>
      </c>
      <c r="G20" s="251">
        <v>203.14912000000001</v>
      </c>
      <c r="H20" s="251">
        <v>203.14912000000001</v>
      </c>
      <c r="I20" s="251">
        <v>203.14912000000001</v>
      </c>
      <c r="J20" s="251">
        <v>203.14912000000001</v>
      </c>
      <c r="K20" s="252">
        <v>1</v>
      </c>
      <c r="L20" s="252">
        <v>1</v>
      </c>
      <c r="M20" s="251">
        <v>203.14912000000001</v>
      </c>
      <c r="N20" s="251">
        <v>203.14912000000001</v>
      </c>
      <c r="O20" s="251">
        <v>0</v>
      </c>
      <c r="P20" s="251">
        <v>203.14912000000001</v>
      </c>
      <c r="Q20" s="251">
        <v>203.14912000000001</v>
      </c>
      <c r="R20" s="252">
        <v>2</v>
      </c>
      <c r="S20" s="378" t="s">
        <v>556</v>
      </c>
      <c r="T20" s="315" t="s">
        <v>560</v>
      </c>
      <c r="U20" s="357"/>
    </row>
    <row r="21" spans="1:21" s="358" customFormat="1" ht="49.5">
      <c r="A21" s="190">
        <f t="shared" si="2"/>
        <v>6</v>
      </c>
      <c r="B21" s="243" t="s">
        <v>216</v>
      </c>
      <c r="C21" s="176" t="s">
        <v>570</v>
      </c>
      <c r="D21" s="248" t="s">
        <v>153</v>
      </c>
      <c r="E21" s="198" t="s">
        <v>209</v>
      </c>
      <c r="F21" s="251">
        <v>3201.10959</v>
      </c>
      <c r="G21" s="251">
        <v>3201.10959</v>
      </c>
      <c r="H21" s="251">
        <v>3201.10959</v>
      </c>
      <c r="I21" s="251">
        <v>3201.10959</v>
      </c>
      <c r="J21" s="251">
        <v>3201.10959</v>
      </c>
      <c r="K21" s="252">
        <v>1</v>
      </c>
      <c r="L21" s="252">
        <v>1</v>
      </c>
      <c r="M21" s="251">
        <v>3201.10959</v>
      </c>
      <c r="N21" s="251">
        <v>0</v>
      </c>
      <c r="O21" s="251">
        <v>0</v>
      </c>
      <c r="P21" s="251">
        <v>3201.10959</v>
      </c>
      <c r="Q21" s="251">
        <v>0</v>
      </c>
      <c r="R21" s="252">
        <v>1</v>
      </c>
      <c r="S21" s="378" t="s">
        <v>561</v>
      </c>
      <c r="T21" s="315" t="s">
        <v>562</v>
      </c>
      <c r="U21" s="357"/>
    </row>
    <row r="22" spans="1:21" s="358" customFormat="1" ht="82.5">
      <c r="A22" s="190">
        <f t="shared" si="2"/>
        <v>7</v>
      </c>
      <c r="B22" s="243" t="s">
        <v>216</v>
      </c>
      <c r="C22" s="176" t="s">
        <v>571</v>
      </c>
      <c r="D22" s="248" t="s">
        <v>153</v>
      </c>
      <c r="E22" s="198" t="s">
        <v>209</v>
      </c>
      <c r="F22" s="251">
        <v>840.10140000000001</v>
      </c>
      <c r="G22" s="251">
        <v>840.10140000000001</v>
      </c>
      <c r="H22" s="251">
        <v>840.10140000000001</v>
      </c>
      <c r="I22" s="251">
        <v>840.10140000000001</v>
      </c>
      <c r="J22" s="251">
        <v>840.10140000000001</v>
      </c>
      <c r="K22" s="252">
        <v>1</v>
      </c>
      <c r="L22" s="252">
        <v>1</v>
      </c>
      <c r="M22" s="251">
        <v>840.10140000000001</v>
      </c>
      <c r="N22" s="251">
        <v>840.10140000000001</v>
      </c>
      <c r="O22" s="251">
        <v>0</v>
      </c>
      <c r="P22" s="251">
        <v>840.10140000000001</v>
      </c>
      <c r="Q22" s="251">
        <v>840.10140000000001</v>
      </c>
      <c r="R22" s="252">
        <v>1</v>
      </c>
      <c r="S22" s="378" t="s">
        <v>881</v>
      </c>
      <c r="T22" s="315" t="s">
        <v>563</v>
      </c>
      <c r="U22" s="357"/>
    </row>
    <row r="23" spans="1:21" s="358" customFormat="1" ht="66.75" thickBot="1">
      <c r="A23" s="190">
        <f t="shared" si="2"/>
        <v>8</v>
      </c>
      <c r="B23" s="243" t="s">
        <v>216</v>
      </c>
      <c r="C23" s="176" t="s">
        <v>572</v>
      </c>
      <c r="D23" s="198" t="s">
        <v>152</v>
      </c>
      <c r="E23" s="198" t="s">
        <v>209</v>
      </c>
      <c r="F23" s="251">
        <v>2695.0136400000001</v>
      </c>
      <c r="G23" s="251">
        <v>2695.0136400000001</v>
      </c>
      <c r="H23" s="251">
        <v>2695.0136400000001</v>
      </c>
      <c r="I23" s="251">
        <v>2695.0136400000001</v>
      </c>
      <c r="J23" s="251">
        <v>2695.0136400000001</v>
      </c>
      <c r="K23" s="252">
        <v>1</v>
      </c>
      <c r="L23" s="252">
        <v>1</v>
      </c>
      <c r="M23" s="251">
        <v>2695.0136400000001</v>
      </c>
      <c r="N23" s="251">
        <v>2695.0136400000001</v>
      </c>
      <c r="O23" s="251">
        <v>0</v>
      </c>
      <c r="P23" s="251">
        <v>2695.0136400000001</v>
      </c>
      <c r="Q23" s="251">
        <v>2695.0136400000001</v>
      </c>
      <c r="R23" s="252">
        <v>20</v>
      </c>
      <c r="S23" s="378" t="s">
        <v>561</v>
      </c>
      <c r="T23" s="315" t="s">
        <v>564</v>
      </c>
      <c r="U23" s="357"/>
    </row>
    <row r="24" spans="1:21" s="358" customFormat="1" ht="82.5">
      <c r="A24" s="190">
        <f t="shared" si="2"/>
        <v>9</v>
      </c>
      <c r="B24" s="243" t="s">
        <v>217</v>
      </c>
      <c r="C24" s="309" t="s">
        <v>589</v>
      </c>
      <c r="D24" s="198" t="s">
        <v>198</v>
      </c>
      <c r="E24" s="198" t="s">
        <v>209</v>
      </c>
      <c r="F24" s="198" t="s">
        <v>838</v>
      </c>
      <c r="G24" s="244">
        <v>0</v>
      </c>
      <c r="H24" s="244">
        <v>0</v>
      </c>
      <c r="I24" s="244">
        <v>0</v>
      </c>
      <c r="J24" s="244">
        <v>0</v>
      </c>
      <c r="K24" s="244">
        <v>0</v>
      </c>
      <c r="L24" s="244">
        <v>0</v>
      </c>
      <c r="M24" s="244">
        <v>0</v>
      </c>
      <c r="N24" s="244">
        <v>0</v>
      </c>
      <c r="O24" s="244">
        <v>0</v>
      </c>
      <c r="P24" s="244">
        <v>0</v>
      </c>
      <c r="Q24" s="244">
        <v>0</v>
      </c>
      <c r="R24" s="246">
        <v>0</v>
      </c>
      <c r="S24" s="256" t="s">
        <v>556</v>
      </c>
      <c r="T24" s="316" t="s">
        <v>573</v>
      </c>
      <c r="U24" s="357"/>
    </row>
    <row r="25" spans="1:21" s="358" customFormat="1" ht="115.5">
      <c r="A25" s="190">
        <f t="shared" si="2"/>
        <v>10</v>
      </c>
      <c r="B25" s="310" t="s">
        <v>217</v>
      </c>
      <c r="C25" s="311" t="s">
        <v>590</v>
      </c>
      <c r="D25" s="271" t="s">
        <v>198</v>
      </c>
      <c r="E25" s="198" t="s">
        <v>209</v>
      </c>
      <c r="F25" s="198" t="s">
        <v>838</v>
      </c>
      <c r="G25" s="249">
        <v>0</v>
      </c>
      <c r="H25" s="249">
        <v>0</v>
      </c>
      <c r="I25" s="249">
        <v>0</v>
      </c>
      <c r="J25" s="249">
        <v>0</v>
      </c>
      <c r="K25" s="249">
        <v>0</v>
      </c>
      <c r="L25" s="249">
        <v>0</v>
      </c>
      <c r="M25" s="249">
        <v>0</v>
      </c>
      <c r="N25" s="249">
        <v>0</v>
      </c>
      <c r="O25" s="249">
        <v>0</v>
      </c>
      <c r="P25" s="249">
        <v>0</v>
      </c>
      <c r="Q25" s="249">
        <v>0</v>
      </c>
      <c r="R25" s="250">
        <v>0</v>
      </c>
      <c r="S25" s="380" t="s">
        <v>556</v>
      </c>
      <c r="T25" s="315" t="s">
        <v>574</v>
      </c>
      <c r="U25" s="357"/>
    </row>
    <row r="26" spans="1:21" s="358" customFormat="1" ht="66">
      <c r="A26" s="190">
        <f t="shared" si="2"/>
        <v>11</v>
      </c>
      <c r="B26" s="243" t="s">
        <v>217</v>
      </c>
      <c r="C26" s="303" t="s">
        <v>591</v>
      </c>
      <c r="D26" s="198" t="s">
        <v>198</v>
      </c>
      <c r="E26" s="198" t="s">
        <v>209</v>
      </c>
      <c r="F26" s="198" t="s">
        <v>838</v>
      </c>
      <c r="G26" s="249">
        <v>0</v>
      </c>
      <c r="H26" s="249">
        <v>0</v>
      </c>
      <c r="I26" s="249">
        <v>0</v>
      </c>
      <c r="J26" s="249">
        <v>0</v>
      </c>
      <c r="K26" s="249">
        <v>0</v>
      </c>
      <c r="L26" s="249">
        <v>0</v>
      </c>
      <c r="M26" s="249">
        <v>0</v>
      </c>
      <c r="N26" s="249">
        <v>0</v>
      </c>
      <c r="O26" s="249">
        <v>0</v>
      </c>
      <c r="P26" s="249">
        <v>0</v>
      </c>
      <c r="Q26" s="249">
        <v>0</v>
      </c>
      <c r="R26" s="250">
        <v>0</v>
      </c>
      <c r="S26" s="380" t="s">
        <v>556</v>
      </c>
      <c r="T26" s="359" t="s">
        <v>575</v>
      </c>
      <c r="U26" s="357"/>
    </row>
    <row r="27" spans="1:21" s="358" customFormat="1" ht="115.5">
      <c r="A27" s="190">
        <f t="shared" si="2"/>
        <v>12</v>
      </c>
      <c r="B27" s="243" t="s">
        <v>217</v>
      </c>
      <c r="C27" s="176" t="s">
        <v>592</v>
      </c>
      <c r="D27" s="198" t="s">
        <v>198</v>
      </c>
      <c r="E27" s="198" t="s">
        <v>209</v>
      </c>
      <c r="F27" s="198" t="s">
        <v>838</v>
      </c>
      <c r="G27" s="249">
        <v>0</v>
      </c>
      <c r="H27" s="249">
        <v>0</v>
      </c>
      <c r="I27" s="249">
        <v>0</v>
      </c>
      <c r="J27" s="249">
        <v>0</v>
      </c>
      <c r="K27" s="249">
        <v>0</v>
      </c>
      <c r="L27" s="249">
        <v>0</v>
      </c>
      <c r="M27" s="249">
        <v>0</v>
      </c>
      <c r="N27" s="249">
        <v>0</v>
      </c>
      <c r="O27" s="249">
        <v>0</v>
      </c>
      <c r="P27" s="249">
        <v>0</v>
      </c>
      <c r="Q27" s="249">
        <v>0</v>
      </c>
      <c r="R27" s="250">
        <v>0</v>
      </c>
      <c r="S27" s="256" t="s">
        <v>556</v>
      </c>
      <c r="T27" s="315" t="s">
        <v>576</v>
      </c>
      <c r="U27" s="357"/>
    </row>
    <row r="28" spans="1:21" s="358" customFormat="1" ht="165">
      <c r="A28" s="190">
        <f t="shared" si="2"/>
        <v>13</v>
      </c>
      <c r="B28" s="243" t="s">
        <v>217</v>
      </c>
      <c r="C28" s="253" t="s">
        <v>593</v>
      </c>
      <c r="D28" s="198" t="s">
        <v>250</v>
      </c>
      <c r="E28" s="198" t="s">
        <v>209</v>
      </c>
      <c r="F28" s="198" t="s">
        <v>838</v>
      </c>
      <c r="G28" s="244">
        <v>4.2</v>
      </c>
      <c r="H28" s="244">
        <v>4.2</v>
      </c>
      <c r="I28" s="244">
        <v>4.2</v>
      </c>
      <c r="J28" s="244">
        <v>4.2</v>
      </c>
      <c r="K28" s="244">
        <v>1</v>
      </c>
      <c r="L28" s="244">
        <v>1</v>
      </c>
      <c r="M28" s="244">
        <v>4.2</v>
      </c>
      <c r="N28" s="244">
        <v>0</v>
      </c>
      <c r="O28" s="244">
        <v>0</v>
      </c>
      <c r="P28" s="244">
        <v>4.2</v>
      </c>
      <c r="Q28" s="244">
        <v>0</v>
      </c>
      <c r="R28" s="245">
        <v>1</v>
      </c>
      <c r="S28" s="256" t="s">
        <v>556</v>
      </c>
      <c r="T28" s="316" t="s">
        <v>577</v>
      </c>
      <c r="U28" s="357"/>
    </row>
    <row r="29" spans="1:21" s="358" customFormat="1" ht="313.5">
      <c r="A29" s="190">
        <f t="shared" si="2"/>
        <v>14</v>
      </c>
      <c r="B29" s="243" t="s">
        <v>217</v>
      </c>
      <c r="C29" s="254" t="s">
        <v>594</v>
      </c>
      <c r="D29" s="198" t="s">
        <v>152</v>
      </c>
      <c r="E29" s="198" t="s">
        <v>209</v>
      </c>
      <c r="F29" s="198" t="s">
        <v>838</v>
      </c>
      <c r="G29" s="249">
        <v>236.96</v>
      </c>
      <c r="H29" s="249">
        <v>236.96</v>
      </c>
      <c r="I29" s="249">
        <v>236.96</v>
      </c>
      <c r="J29" s="249">
        <v>236.96</v>
      </c>
      <c r="K29" s="249">
        <v>3</v>
      </c>
      <c r="L29" s="249">
        <v>3</v>
      </c>
      <c r="M29" s="249">
        <v>236.96</v>
      </c>
      <c r="N29" s="249">
        <v>0</v>
      </c>
      <c r="O29" s="249">
        <v>0</v>
      </c>
      <c r="P29" s="249">
        <v>236.96</v>
      </c>
      <c r="Q29" s="249">
        <v>0</v>
      </c>
      <c r="R29" s="250">
        <v>58</v>
      </c>
      <c r="S29" s="380" t="s">
        <v>556</v>
      </c>
      <c r="T29" s="315" t="s">
        <v>578</v>
      </c>
      <c r="U29" s="357"/>
    </row>
    <row r="30" spans="1:21" s="358" customFormat="1" ht="49.5">
      <c r="A30" s="190">
        <f t="shared" si="2"/>
        <v>15</v>
      </c>
      <c r="B30" s="248" t="s">
        <v>217</v>
      </c>
      <c r="C30" s="176" t="s">
        <v>595</v>
      </c>
      <c r="D30" s="198" t="s">
        <v>198</v>
      </c>
      <c r="E30" s="198" t="s">
        <v>209</v>
      </c>
      <c r="F30" s="251">
        <v>0</v>
      </c>
      <c r="G30" s="249">
        <v>735.7</v>
      </c>
      <c r="H30" s="249">
        <v>735.7</v>
      </c>
      <c r="I30" s="249">
        <v>735.7</v>
      </c>
      <c r="J30" s="249">
        <v>735.7</v>
      </c>
      <c r="K30" s="250">
        <v>1</v>
      </c>
      <c r="L30" s="250">
        <v>1</v>
      </c>
      <c r="M30" s="249">
        <v>735.7</v>
      </c>
      <c r="N30" s="249">
        <v>735.7</v>
      </c>
      <c r="O30" s="249">
        <v>0</v>
      </c>
      <c r="P30" s="249">
        <v>735.7</v>
      </c>
      <c r="Q30" s="249">
        <v>735.7</v>
      </c>
      <c r="R30" s="250">
        <v>2</v>
      </c>
      <c r="S30" s="256" t="s">
        <v>556</v>
      </c>
      <c r="T30" s="315" t="s">
        <v>579</v>
      </c>
      <c r="U30" s="357"/>
    </row>
    <row r="31" spans="1:21" s="358" customFormat="1" ht="33">
      <c r="A31" s="190">
        <f t="shared" si="2"/>
        <v>16</v>
      </c>
      <c r="B31" s="248" t="s">
        <v>217</v>
      </c>
      <c r="C31" s="176" t="s">
        <v>596</v>
      </c>
      <c r="D31" s="198" t="s">
        <v>198</v>
      </c>
      <c r="E31" s="198" t="s">
        <v>209</v>
      </c>
      <c r="F31" s="251">
        <v>0</v>
      </c>
      <c r="G31" s="249">
        <v>385.7</v>
      </c>
      <c r="H31" s="249">
        <v>385.7</v>
      </c>
      <c r="I31" s="249">
        <v>385.7</v>
      </c>
      <c r="J31" s="249">
        <v>385.7</v>
      </c>
      <c r="K31" s="250">
        <v>1</v>
      </c>
      <c r="L31" s="250">
        <v>1</v>
      </c>
      <c r="M31" s="249">
        <v>385.7</v>
      </c>
      <c r="N31" s="249">
        <v>385.7</v>
      </c>
      <c r="O31" s="249">
        <v>0</v>
      </c>
      <c r="P31" s="249">
        <v>385.7</v>
      </c>
      <c r="Q31" s="249">
        <v>385.7</v>
      </c>
      <c r="R31" s="250">
        <v>5</v>
      </c>
      <c r="S31" s="256" t="s">
        <v>556</v>
      </c>
      <c r="T31" s="315" t="s">
        <v>580</v>
      </c>
      <c r="U31" s="357"/>
    </row>
    <row r="32" spans="1:21" s="358" customFormat="1" ht="49.5">
      <c r="A32" s="190">
        <f t="shared" si="2"/>
        <v>17</v>
      </c>
      <c r="B32" s="248" t="s">
        <v>217</v>
      </c>
      <c r="C32" s="176" t="s">
        <v>597</v>
      </c>
      <c r="D32" s="198" t="s">
        <v>152</v>
      </c>
      <c r="E32" s="198" t="s">
        <v>209</v>
      </c>
      <c r="F32" s="251">
        <v>0</v>
      </c>
      <c r="G32" s="249">
        <v>400</v>
      </c>
      <c r="H32" s="249">
        <v>400</v>
      </c>
      <c r="I32" s="249">
        <v>396.6</v>
      </c>
      <c r="J32" s="249">
        <v>396.6</v>
      </c>
      <c r="K32" s="250">
        <v>4</v>
      </c>
      <c r="L32" s="250">
        <v>4</v>
      </c>
      <c r="M32" s="249">
        <v>396.6</v>
      </c>
      <c r="N32" s="249">
        <v>396.6</v>
      </c>
      <c r="O32" s="249">
        <v>0</v>
      </c>
      <c r="P32" s="249">
        <v>396.6</v>
      </c>
      <c r="Q32" s="249">
        <v>396.6</v>
      </c>
      <c r="R32" s="250">
        <v>137</v>
      </c>
      <c r="S32" s="256" t="s">
        <v>556</v>
      </c>
      <c r="T32" s="315" t="s">
        <v>581</v>
      </c>
      <c r="U32" s="357"/>
    </row>
    <row r="33" spans="1:21" s="358" customFormat="1" ht="66">
      <c r="A33" s="190">
        <f t="shared" si="2"/>
        <v>18</v>
      </c>
      <c r="B33" s="248" t="s">
        <v>217</v>
      </c>
      <c r="C33" s="176" t="s">
        <v>598</v>
      </c>
      <c r="D33" s="198" t="s">
        <v>152</v>
      </c>
      <c r="E33" s="198" t="s">
        <v>209</v>
      </c>
      <c r="F33" s="251">
        <v>0</v>
      </c>
      <c r="G33" s="244">
        <v>656.6</v>
      </c>
      <c r="H33" s="244">
        <v>656.6</v>
      </c>
      <c r="I33" s="244">
        <v>620.5</v>
      </c>
      <c r="J33" s="244">
        <v>620.5</v>
      </c>
      <c r="K33" s="335">
        <v>1</v>
      </c>
      <c r="L33" s="250">
        <v>1</v>
      </c>
      <c r="M33" s="249">
        <v>620.5</v>
      </c>
      <c r="N33" s="249">
        <v>620.5</v>
      </c>
      <c r="O33" s="249">
        <v>0</v>
      </c>
      <c r="P33" s="249">
        <v>620.5</v>
      </c>
      <c r="Q33" s="249">
        <v>620.5</v>
      </c>
      <c r="R33" s="250">
        <v>4416</v>
      </c>
      <c r="S33" s="256" t="s">
        <v>582</v>
      </c>
      <c r="T33" s="315" t="s">
        <v>583</v>
      </c>
      <c r="U33" s="357"/>
    </row>
    <row r="34" spans="1:21" s="358" customFormat="1" ht="330">
      <c r="A34" s="190">
        <f t="shared" si="2"/>
        <v>19</v>
      </c>
      <c r="B34" s="307" t="s">
        <v>217</v>
      </c>
      <c r="C34" s="308" t="s">
        <v>599</v>
      </c>
      <c r="D34" s="271" t="s">
        <v>152</v>
      </c>
      <c r="E34" s="198" t="s">
        <v>209</v>
      </c>
      <c r="F34" s="244">
        <v>0</v>
      </c>
      <c r="G34" s="249">
        <v>248.85</v>
      </c>
      <c r="H34" s="249">
        <v>248.85</v>
      </c>
      <c r="I34" s="249">
        <v>248.85</v>
      </c>
      <c r="J34" s="249">
        <v>248.58</v>
      </c>
      <c r="K34" s="250">
        <v>3</v>
      </c>
      <c r="L34" s="245">
        <v>3</v>
      </c>
      <c r="M34" s="244">
        <v>188.66</v>
      </c>
      <c r="N34" s="244">
        <v>188.66</v>
      </c>
      <c r="O34" s="244">
        <v>0</v>
      </c>
      <c r="P34" s="244">
        <v>248.58</v>
      </c>
      <c r="Q34" s="244">
        <v>248.58</v>
      </c>
      <c r="R34" s="245">
        <v>3</v>
      </c>
      <c r="S34" s="256" t="s">
        <v>584</v>
      </c>
      <c r="T34" s="316" t="s">
        <v>585</v>
      </c>
      <c r="U34" s="357"/>
    </row>
    <row r="35" spans="1:21" s="358" customFormat="1" ht="136.5" customHeight="1">
      <c r="A35" s="190">
        <f t="shared" si="2"/>
        <v>20</v>
      </c>
      <c r="B35" s="248" t="s">
        <v>217</v>
      </c>
      <c r="C35" s="176" t="s">
        <v>600</v>
      </c>
      <c r="D35" s="198" t="s">
        <v>250</v>
      </c>
      <c r="E35" s="198" t="s">
        <v>209</v>
      </c>
      <c r="F35" s="273">
        <v>0</v>
      </c>
      <c r="G35" s="273">
        <v>15.379</v>
      </c>
      <c r="H35" s="273">
        <v>15.379</v>
      </c>
      <c r="I35" s="273">
        <v>15.239000000000001</v>
      </c>
      <c r="J35" s="273">
        <v>15.239000000000001</v>
      </c>
      <c r="K35" s="335">
        <v>1</v>
      </c>
      <c r="L35" s="335">
        <v>1</v>
      </c>
      <c r="M35" s="273">
        <v>15.239000000000001</v>
      </c>
      <c r="N35" s="273">
        <v>0</v>
      </c>
      <c r="O35" s="273">
        <v>0</v>
      </c>
      <c r="P35" s="273">
        <v>15.239000000000001</v>
      </c>
      <c r="Q35" s="273">
        <v>15.239000000000001</v>
      </c>
      <c r="R35" s="335">
        <v>1</v>
      </c>
      <c r="S35" s="256" t="s">
        <v>584</v>
      </c>
      <c r="T35" s="315" t="s">
        <v>586</v>
      </c>
      <c r="U35" s="357"/>
    </row>
    <row r="36" spans="1:21" s="358" customFormat="1" ht="99" customHeight="1">
      <c r="A36" s="190">
        <f t="shared" ref="A36:A55" si="3">A35+1</f>
        <v>21</v>
      </c>
      <c r="B36" s="243" t="s">
        <v>3</v>
      </c>
      <c r="C36" s="180" t="s">
        <v>601</v>
      </c>
      <c r="D36" s="198" t="s">
        <v>132</v>
      </c>
      <c r="E36" s="198" t="s">
        <v>209</v>
      </c>
      <c r="F36" s="249">
        <v>20</v>
      </c>
      <c r="G36" s="249">
        <v>20</v>
      </c>
      <c r="H36" s="249">
        <v>20</v>
      </c>
      <c r="I36" s="249">
        <v>0</v>
      </c>
      <c r="J36" s="249">
        <v>0</v>
      </c>
      <c r="K36" s="250">
        <v>0</v>
      </c>
      <c r="L36" s="250">
        <v>0</v>
      </c>
      <c r="M36" s="249">
        <v>20</v>
      </c>
      <c r="N36" s="249">
        <v>20</v>
      </c>
      <c r="O36" s="249">
        <v>0</v>
      </c>
      <c r="P36" s="249">
        <v>20</v>
      </c>
      <c r="Q36" s="249">
        <v>20</v>
      </c>
      <c r="R36" s="250">
        <v>1</v>
      </c>
      <c r="S36" s="256" t="s">
        <v>882</v>
      </c>
      <c r="T36" s="316" t="s">
        <v>789</v>
      </c>
      <c r="U36" s="357"/>
    </row>
    <row r="37" spans="1:21" s="358" customFormat="1" ht="99" customHeight="1">
      <c r="A37" s="190">
        <f t="shared" si="3"/>
        <v>22</v>
      </c>
      <c r="B37" s="248" t="s">
        <v>203</v>
      </c>
      <c r="C37" s="302" t="s">
        <v>614</v>
      </c>
      <c r="D37" s="198" t="s">
        <v>604</v>
      </c>
      <c r="E37" s="198" t="s">
        <v>209</v>
      </c>
      <c r="F37" s="244">
        <v>1293</v>
      </c>
      <c r="G37" s="244">
        <v>1293</v>
      </c>
      <c r="H37" s="244">
        <v>1293</v>
      </c>
      <c r="I37" s="244">
        <v>1293</v>
      </c>
      <c r="J37" s="244">
        <v>1293</v>
      </c>
      <c r="K37" s="245">
        <v>1</v>
      </c>
      <c r="L37" s="245">
        <v>1</v>
      </c>
      <c r="M37" s="244">
        <v>1293</v>
      </c>
      <c r="N37" s="244"/>
      <c r="O37" s="244">
        <v>0</v>
      </c>
      <c r="P37" s="244">
        <v>1293</v>
      </c>
      <c r="Q37" s="244">
        <v>0</v>
      </c>
      <c r="R37" s="245">
        <v>6868</v>
      </c>
      <c r="S37" s="256" t="s">
        <v>605</v>
      </c>
      <c r="T37" s="316" t="s">
        <v>606</v>
      </c>
      <c r="U37" s="357"/>
    </row>
    <row r="38" spans="1:21" s="358" customFormat="1" ht="53.25" customHeight="1">
      <c r="A38" s="190">
        <f t="shared" si="3"/>
        <v>23</v>
      </c>
      <c r="B38" s="248" t="s">
        <v>203</v>
      </c>
      <c r="C38" s="302" t="s">
        <v>615</v>
      </c>
      <c r="D38" s="198" t="s">
        <v>604</v>
      </c>
      <c r="E38" s="198" t="s">
        <v>209</v>
      </c>
      <c r="F38" s="249">
        <v>149</v>
      </c>
      <c r="G38" s="249">
        <v>149</v>
      </c>
      <c r="H38" s="249">
        <v>149</v>
      </c>
      <c r="I38" s="249">
        <v>149</v>
      </c>
      <c r="J38" s="249">
        <v>149</v>
      </c>
      <c r="K38" s="250">
        <v>1</v>
      </c>
      <c r="L38" s="250">
        <v>1</v>
      </c>
      <c r="M38" s="249">
        <v>149</v>
      </c>
      <c r="N38" s="249"/>
      <c r="O38" s="249">
        <v>0</v>
      </c>
      <c r="P38" s="249">
        <v>149</v>
      </c>
      <c r="Q38" s="249">
        <v>0</v>
      </c>
      <c r="R38" s="250">
        <v>26</v>
      </c>
      <c r="S38" s="256" t="s">
        <v>556</v>
      </c>
      <c r="T38" s="315" t="s">
        <v>607</v>
      </c>
      <c r="U38" s="357"/>
    </row>
    <row r="39" spans="1:21" s="358" customFormat="1" ht="71.25" customHeight="1">
      <c r="A39" s="190">
        <f t="shared" si="3"/>
        <v>24</v>
      </c>
      <c r="B39" s="248" t="s">
        <v>203</v>
      </c>
      <c r="C39" s="302" t="s">
        <v>616</v>
      </c>
      <c r="D39" s="198" t="s">
        <v>604</v>
      </c>
      <c r="E39" s="198" t="s">
        <v>209</v>
      </c>
      <c r="F39" s="249">
        <v>1142.94</v>
      </c>
      <c r="G39" s="249">
        <v>1142.94</v>
      </c>
      <c r="H39" s="249">
        <v>1142.94</v>
      </c>
      <c r="I39" s="249">
        <v>1142.94</v>
      </c>
      <c r="J39" s="249">
        <v>1142.9000000000001</v>
      </c>
      <c r="K39" s="250">
        <v>1</v>
      </c>
      <c r="L39" s="250">
        <v>1</v>
      </c>
      <c r="M39" s="249">
        <v>1142.94</v>
      </c>
      <c r="N39" s="249"/>
      <c r="O39" s="249">
        <v>0</v>
      </c>
      <c r="P39" s="249">
        <v>1142.94</v>
      </c>
      <c r="Q39" s="249">
        <v>0</v>
      </c>
      <c r="R39" s="250">
        <v>398</v>
      </c>
      <c r="S39" s="256" t="s">
        <v>608</v>
      </c>
      <c r="T39" s="315" t="s">
        <v>839</v>
      </c>
      <c r="U39" s="357"/>
    </row>
    <row r="40" spans="1:21" s="358" customFormat="1" ht="41.25" customHeight="1">
      <c r="A40" s="190">
        <f t="shared" si="3"/>
        <v>25</v>
      </c>
      <c r="B40" s="248" t="s">
        <v>203</v>
      </c>
      <c r="C40" s="176" t="s">
        <v>617</v>
      </c>
      <c r="D40" s="198" t="s">
        <v>604</v>
      </c>
      <c r="E40" s="198" t="s">
        <v>209</v>
      </c>
      <c r="F40" s="249">
        <v>90</v>
      </c>
      <c r="G40" s="249">
        <v>90</v>
      </c>
      <c r="H40" s="249">
        <v>90</v>
      </c>
      <c r="I40" s="249">
        <v>90</v>
      </c>
      <c r="J40" s="249">
        <v>90</v>
      </c>
      <c r="K40" s="250">
        <v>1</v>
      </c>
      <c r="L40" s="250">
        <v>1</v>
      </c>
      <c r="M40" s="249">
        <v>90</v>
      </c>
      <c r="N40" s="249"/>
      <c r="O40" s="249">
        <v>0</v>
      </c>
      <c r="P40" s="249">
        <v>90</v>
      </c>
      <c r="Q40" s="249">
        <v>0</v>
      </c>
      <c r="R40" s="250">
        <v>1</v>
      </c>
      <c r="S40" s="256" t="s">
        <v>609</v>
      </c>
      <c r="T40" s="315" t="s">
        <v>610</v>
      </c>
      <c r="U40" s="357"/>
    </row>
    <row r="41" spans="1:21" s="358" customFormat="1" ht="51" customHeight="1">
      <c r="A41" s="190">
        <f t="shared" si="3"/>
        <v>26</v>
      </c>
      <c r="B41" s="248" t="s">
        <v>203</v>
      </c>
      <c r="C41" s="302" t="s">
        <v>618</v>
      </c>
      <c r="D41" s="198" t="s">
        <v>604</v>
      </c>
      <c r="E41" s="198" t="s">
        <v>209</v>
      </c>
      <c r="F41" s="249">
        <v>210</v>
      </c>
      <c r="G41" s="249">
        <v>210</v>
      </c>
      <c r="H41" s="249">
        <v>210</v>
      </c>
      <c r="I41" s="249">
        <v>210</v>
      </c>
      <c r="J41" s="249">
        <v>210</v>
      </c>
      <c r="K41" s="250">
        <v>1</v>
      </c>
      <c r="L41" s="250">
        <v>1</v>
      </c>
      <c r="M41" s="249">
        <v>210</v>
      </c>
      <c r="N41" s="249"/>
      <c r="O41" s="249">
        <v>0</v>
      </c>
      <c r="P41" s="249">
        <v>210</v>
      </c>
      <c r="Q41" s="249">
        <v>0</v>
      </c>
      <c r="R41" s="250">
        <v>76</v>
      </c>
      <c r="S41" s="256" t="s">
        <v>584</v>
      </c>
      <c r="T41" s="315" t="s">
        <v>611</v>
      </c>
      <c r="U41" s="357"/>
    </row>
    <row r="42" spans="1:21" s="358" customFormat="1" ht="54" customHeight="1">
      <c r="A42" s="190">
        <f t="shared" si="3"/>
        <v>27</v>
      </c>
      <c r="B42" s="248" t="s">
        <v>204</v>
      </c>
      <c r="C42" s="180" t="s">
        <v>621</v>
      </c>
      <c r="D42" s="198" t="s">
        <v>604</v>
      </c>
      <c r="E42" s="198" t="s">
        <v>209</v>
      </c>
      <c r="F42" s="249">
        <v>10</v>
      </c>
      <c r="G42" s="249">
        <v>10</v>
      </c>
      <c r="H42" s="249">
        <v>10</v>
      </c>
      <c r="I42" s="249">
        <v>0</v>
      </c>
      <c r="J42" s="249">
        <v>0</v>
      </c>
      <c r="K42" s="250">
        <v>0</v>
      </c>
      <c r="L42" s="250">
        <v>0</v>
      </c>
      <c r="M42" s="249">
        <v>10</v>
      </c>
      <c r="N42" s="249">
        <v>10</v>
      </c>
      <c r="O42" s="249">
        <v>0</v>
      </c>
      <c r="P42" s="249">
        <v>10</v>
      </c>
      <c r="Q42" s="249">
        <v>10</v>
      </c>
      <c r="R42" s="335">
        <v>1</v>
      </c>
      <c r="S42" s="256" t="s">
        <v>556</v>
      </c>
      <c r="T42" s="315" t="s">
        <v>622</v>
      </c>
      <c r="U42" s="357"/>
    </row>
    <row r="43" spans="1:21" s="358" customFormat="1" ht="18" customHeight="1">
      <c r="A43" s="190">
        <f t="shared" si="3"/>
        <v>28</v>
      </c>
      <c r="B43" s="248" t="s">
        <v>205</v>
      </c>
      <c r="C43" s="180" t="s">
        <v>623</v>
      </c>
      <c r="D43" s="198" t="s">
        <v>153</v>
      </c>
      <c r="E43" s="198" t="s">
        <v>209</v>
      </c>
      <c r="F43" s="244">
        <v>211</v>
      </c>
      <c r="G43" s="244">
        <v>211</v>
      </c>
      <c r="H43" s="244">
        <v>211</v>
      </c>
      <c r="I43" s="244">
        <v>210.9</v>
      </c>
      <c r="J43" s="244">
        <v>210.9</v>
      </c>
      <c r="K43" s="245">
        <v>1</v>
      </c>
      <c r="L43" s="245">
        <v>1</v>
      </c>
      <c r="M43" s="244">
        <v>210.9</v>
      </c>
      <c r="N43" s="244">
        <v>170.2</v>
      </c>
      <c r="O43" s="244">
        <v>0</v>
      </c>
      <c r="P43" s="244">
        <v>210.9</v>
      </c>
      <c r="Q43" s="244">
        <v>170.2</v>
      </c>
      <c r="R43" s="250">
        <v>1</v>
      </c>
      <c r="S43" s="256" t="s">
        <v>881</v>
      </c>
      <c r="T43" s="316" t="s">
        <v>790</v>
      </c>
      <c r="U43" s="357"/>
    </row>
    <row r="44" spans="1:21" s="358" customFormat="1" ht="18" customHeight="1">
      <c r="A44" s="190">
        <f t="shared" si="3"/>
        <v>29</v>
      </c>
      <c r="B44" s="248" t="s">
        <v>205</v>
      </c>
      <c r="C44" s="176" t="s">
        <v>624</v>
      </c>
      <c r="D44" s="198" t="s">
        <v>604</v>
      </c>
      <c r="E44" s="198" t="s">
        <v>209</v>
      </c>
      <c r="F44" s="249">
        <v>1666</v>
      </c>
      <c r="G44" s="249">
        <v>1666</v>
      </c>
      <c r="H44" s="249">
        <v>1666</v>
      </c>
      <c r="I44" s="249">
        <v>1665.6</v>
      </c>
      <c r="J44" s="249">
        <v>1665.6</v>
      </c>
      <c r="K44" s="250">
        <v>3</v>
      </c>
      <c r="L44" s="250">
        <v>3</v>
      </c>
      <c r="M44" s="249">
        <v>1484.9</v>
      </c>
      <c r="N44" s="249">
        <v>1372.7</v>
      </c>
      <c r="O44" s="249">
        <v>0</v>
      </c>
      <c r="P44" s="249">
        <v>1484.9</v>
      </c>
      <c r="Q44" s="249">
        <v>1372.7</v>
      </c>
      <c r="R44" s="250">
        <v>1</v>
      </c>
      <c r="S44" s="256" t="s">
        <v>881</v>
      </c>
      <c r="T44" s="315" t="s">
        <v>791</v>
      </c>
      <c r="U44" s="357"/>
    </row>
    <row r="45" spans="1:21" s="358" customFormat="1" ht="34.5" customHeight="1">
      <c r="A45" s="190">
        <f t="shared" si="3"/>
        <v>30</v>
      </c>
      <c r="B45" s="248" t="s">
        <v>205</v>
      </c>
      <c r="C45" s="176" t="s">
        <v>625</v>
      </c>
      <c r="D45" s="198" t="s">
        <v>155</v>
      </c>
      <c r="E45" s="198" t="s">
        <v>209</v>
      </c>
      <c r="F45" s="249">
        <v>6130.5</v>
      </c>
      <c r="G45" s="249">
        <v>6130.5</v>
      </c>
      <c r="H45" s="249">
        <v>6130.5</v>
      </c>
      <c r="I45" s="249">
        <v>6130.4</v>
      </c>
      <c r="J45" s="249">
        <v>6130.4</v>
      </c>
      <c r="K45" s="250">
        <v>4</v>
      </c>
      <c r="L45" s="250">
        <v>4</v>
      </c>
      <c r="M45" s="249">
        <v>6130.4</v>
      </c>
      <c r="N45" s="249">
        <v>3192.4</v>
      </c>
      <c r="O45" s="249">
        <v>0</v>
      </c>
      <c r="P45" s="249">
        <v>6130.4</v>
      </c>
      <c r="Q45" s="249">
        <v>3192.4</v>
      </c>
      <c r="R45" s="250">
        <v>1</v>
      </c>
      <c r="S45" s="256" t="s">
        <v>881</v>
      </c>
      <c r="T45" s="315" t="s">
        <v>790</v>
      </c>
      <c r="U45" s="357"/>
    </row>
    <row r="46" spans="1:21" s="358" customFormat="1" ht="37.5" customHeight="1">
      <c r="A46" s="190">
        <f t="shared" si="3"/>
        <v>31</v>
      </c>
      <c r="B46" s="248" t="s">
        <v>205</v>
      </c>
      <c r="C46" s="176" t="s">
        <v>626</v>
      </c>
      <c r="D46" s="198" t="s">
        <v>155</v>
      </c>
      <c r="E46" s="198" t="s">
        <v>209</v>
      </c>
      <c r="F46" s="249">
        <v>6883.3</v>
      </c>
      <c r="G46" s="249">
        <v>6883.3</v>
      </c>
      <c r="H46" s="249">
        <v>6883.3</v>
      </c>
      <c r="I46" s="249">
        <v>6914</v>
      </c>
      <c r="J46" s="249">
        <v>6914</v>
      </c>
      <c r="K46" s="250">
        <v>2</v>
      </c>
      <c r="L46" s="250">
        <v>2</v>
      </c>
      <c r="M46" s="249">
        <v>6821.4</v>
      </c>
      <c r="N46" s="249">
        <v>3914.6</v>
      </c>
      <c r="O46" s="249">
        <v>0</v>
      </c>
      <c r="P46" s="249">
        <v>6821.4</v>
      </c>
      <c r="Q46" s="249">
        <v>3914.6</v>
      </c>
      <c r="R46" s="250">
        <v>1</v>
      </c>
      <c r="S46" s="256" t="s">
        <v>881</v>
      </c>
      <c r="T46" s="315" t="s">
        <v>790</v>
      </c>
      <c r="U46" s="357"/>
    </row>
    <row r="47" spans="1:21" s="358" customFormat="1" ht="35.25" customHeight="1">
      <c r="A47" s="190">
        <f t="shared" si="3"/>
        <v>32</v>
      </c>
      <c r="B47" s="248" t="s">
        <v>205</v>
      </c>
      <c r="C47" s="176" t="s">
        <v>630</v>
      </c>
      <c r="D47" s="198" t="s">
        <v>604</v>
      </c>
      <c r="E47" s="198" t="s">
        <v>209</v>
      </c>
      <c r="F47" s="249">
        <v>1189</v>
      </c>
      <c r="G47" s="249">
        <v>1189</v>
      </c>
      <c r="H47" s="249">
        <v>1189</v>
      </c>
      <c r="I47" s="249">
        <v>1180.97</v>
      </c>
      <c r="J47" s="249">
        <v>1180.97</v>
      </c>
      <c r="K47" s="250">
        <v>3</v>
      </c>
      <c r="L47" s="250">
        <v>3</v>
      </c>
      <c r="M47" s="249">
        <v>1180.97</v>
      </c>
      <c r="N47" s="249">
        <v>498.3</v>
      </c>
      <c r="O47" s="249">
        <v>0</v>
      </c>
      <c r="P47" s="249">
        <v>1180.97</v>
      </c>
      <c r="Q47" s="249">
        <v>498.3</v>
      </c>
      <c r="R47" s="250">
        <v>5</v>
      </c>
      <c r="S47" s="256" t="s">
        <v>556</v>
      </c>
      <c r="T47" s="315" t="s">
        <v>792</v>
      </c>
      <c r="U47" s="357"/>
    </row>
    <row r="48" spans="1:21" s="358" customFormat="1" ht="68.25" customHeight="1">
      <c r="A48" s="190">
        <f t="shared" si="3"/>
        <v>33</v>
      </c>
      <c r="B48" s="248" t="s">
        <v>205</v>
      </c>
      <c r="C48" s="176" t="s">
        <v>631</v>
      </c>
      <c r="D48" s="198" t="s">
        <v>604</v>
      </c>
      <c r="E48" s="198" t="s">
        <v>209</v>
      </c>
      <c r="F48" s="249">
        <v>43845.4</v>
      </c>
      <c r="G48" s="249">
        <v>43845.4</v>
      </c>
      <c r="H48" s="249">
        <v>43845.4</v>
      </c>
      <c r="I48" s="249">
        <v>43845.3</v>
      </c>
      <c r="J48" s="249">
        <v>43845.3</v>
      </c>
      <c r="K48" s="250">
        <v>10</v>
      </c>
      <c r="L48" s="250">
        <v>10</v>
      </c>
      <c r="M48" s="249">
        <v>43845.3</v>
      </c>
      <c r="N48" s="249">
        <v>10096.5</v>
      </c>
      <c r="O48" s="249">
        <v>0</v>
      </c>
      <c r="P48" s="249">
        <v>43845.3</v>
      </c>
      <c r="Q48" s="249">
        <v>10096.5</v>
      </c>
      <c r="R48" s="250">
        <v>1</v>
      </c>
      <c r="S48" s="256" t="s">
        <v>881</v>
      </c>
      <c r="T48" s="315" t="s">
        <v>790</v>
      </c>
      <c r="U48" s="357"/>
    </row>
    <row r="49" spans="1:21" s="358" customFormat="1" ht="63" customHeight="1">
      <c r="A49" s="190">
        <f t="shared" si="3"/>
        <v>34</v>
      </c>
      <c r="B49" s="248" t="s">
        <v>205</v>
      </c>
      <c r="C49" s="377" t="s">
        <v>632</v>
      </c>
      <c r="D49" s="198" t="s">
        <v>604</v>
      </c>
      <c r="E49" s="198" t="s">
        <v>208</v>
      </c>
      <c r="F49" s="249">
        <v>2109.1</v>
      </c>
      <c r="G49" s="249">
        <v>2109.1</v>
      </c>
      <c r="H49" s="249">
        <v>2109.1</v>
      </c>
      <c r="I49" s="249">
        <v>2109.1</v>
      </c>
      <c r="J49" s="249">
        <v>2109.1</v>
      </c>
      <c r="K49" s="373">
        <v>1</v>
      </c>
      <c r="L49" s="373">
        <v>1</v>
      </c>
      <c r="M49" s="249">
        <v>2109.1</v>
      </c>
      <c r="N49" s="249">
        <v>1151.2</v>
      </c>
      <c r="O49" s="249">
        <v>0</v>
      </c>
      <c r="P49" s="249">
        <v>2109.1</v>
      </c>
      <c r="Q49" s="249">
        <v>1151.2</v>
      </c>
      <c r="R49" s="250">
        <v>1</v>
      </c>
      <c r="S49" s="256" t="s">
        <v>881</v>
      </c>
      <c r="T49" s="315" t="s">
        <v>794</v>
      </c>
      <c r="U49" s="357"/>
    </row>
    <row r="50" spans="1:21" s="358" customFormat="1" ht="70.5" customHeight="1">
      <c r="A50" s="190">
        <f t="shared" si="3"/>
        <v>35</v>
      </c>
      <c r="B50" s="248" t="s">
        <v>205</v>
      </c>
      <c r="C50" s="377" t="s">
        <v>632</v>
      </c>
      <c r="D50" s="198" t="s">
        <v>604</v>
      </c>
      <c r="E50" s="198" t="s">
        <v>209</v>
      </c>
      <c r="F50" s="249">
        <v>21.4</v>
      </c>
      <c r="G50" s="249">
        <v>21.4</v>
      </c>
      <c r="H50" s="249">
        <v>21.4</v>
      </c>
      <c r="I50" s="249">
        <v>21.4</v>
      </c>
      <c r="J50" s="249">
        <v>21.4</v>
      </c>
      <c r="K50" s="373">
        <v>1</v>
      </c>
      <c r="L50" s="373">
        <v>1</v>
      </c>
      <c r="M50" s="249">
        <v>21.4</v>
      </c>
      <c r="N50" s="249">
        <v>0</v>
      </c>
      <c r="O50" s="249">
        <v>0</v>
      </c>
      <c r="P50" s="249">
        <v>21.4</v>
      </c>
      <c r="Q50" s="249">
        <v>0</v>
      </c>
      <c r="R50" s="250">
        <v>1</v>
      </c>
      <c r="S50" s="256" t="s">
        <v>881</v>
      </c>
      <c r="T50" s="315" t="s">
        <v>795</v>
      </c>
      <c r="U50" s="357"/>
    </row>
    <row r="51" spans="1:21" s="358" customFormat="1" ht="29.25" customHeight="1">
      <c r="A51" s="190">
        <f t="shared" si="3"/>
        <v>36</v>
      </c>
      <c r="B51" s="248" t="s">
        <v>205</v>
      </c>
      <c r="C51" s="176" t="s">
        <v>633</v>
      </c>
      <c r="D51" s="198" t="s">
        <v>604</v>
      </c>
      <c r="E51" s="198" t="s">
        <v>209</v>
      </c>
      <c r="F51" s="249">
        <v>739</v>
      </c>
      <c r="G51" s="249">
        <v>739</v>
      </c>
      <c r="H51" s="249">
        <v>739</v>
      </c>
      <c r="I51" s="249">
        <v>738.4</v>
      </c>
      <c r="J51" s="249">
        <v>738.4</v>
      </c>
      <c r="K51" s="250">
        <v>1</v>
      </c>
      <c r="L51" s="250">
        <v>1</v>
      </c>
      <c r="M51" s="249">
        <v>738.4</v>
      </c>
      <c r="N51" s="249">
        <v>738.4</v>
      </c>
      <c r="O51" s="249">
        <v>0</v>
      </c>
      <c r="P51" s="249">
        <v>738.4</v>
      </c>
      <c r="Q51" s="249">
        <v>738.4</v>
      </c>
      <c r="R51" s="250">
        <v>1</v>
      </c>
      <c r="S51" s="256" t="s">
        <v>881</v>
      </c>
      <c r="T51" s="315" t="s">
        <v>793</v>
      </c>
      <c r="U51" s="357"/>
    </row>
    <row r="52" spans="1:21" s="358" customFormat="1" ht="39" customHeight="1">
      <c r="A52" s="190">
        <f t="shared" si="3"/>
        <v>37</v>
      </c>
      <c r="B52" s="248" t="s">
        <v>205</v>
      </c>
      <c r="C52" s="376" t="s">
        <v>634</v>
      </c>
      <c r="D52" s="198" t="s">
        <v>604</v>
      </c>
      <c r="E52" s="198" t="s">
        <v>208</v>
      </c>
      <c r="F52" s="249">
        <v>28306.74</v>
      </c>
      <c r="G52" s="249">
        <v>28306.7</v>
      </c>
      <c r="H52" s="249">
        <v>28306.7</v>
      </c>
      <c r="I52" s="249">
        <v>28306.7</v>
      </c>
      <c r="J52" s="249">
        <v>28306.7</v>
      </c>
      <c r="K52" s="373">
        <v>1</v>
      </c>
      <c r="L52" s="373">
        <v>1</v>
      </c>
      <c r="M52" s="249">
        <v>28306.7</v>
      </c>
      <c r="N52" s="249">
        <v>0</v>
      </c>
      <c r="O52" s="249">
        <v>0</v>
      </c>
      <c r="P52" s="249">
        <v>28306.7</v>
      </c>
      <c r="Q52" s="249">
        <v>0</v>
      </c>
      <c r="R52" s="250">
        <v>1</v>
      </c>
      <c r="S52" s="256" t="s">
        <v>881</v>
      </c>
      <c r="T52" s="315" t="s">
        <v>793</v>
      </c>
      <c r="U52" s="357"/>
    </row>
    <row r="53" spans="1:21" s="358" customFormat="1" ht="39" customHeight="1">
      <c r="A53" s="190">
        <f t="shared" si="3"/>
        <v>38</v>
      </c>
      <c r="B53" s="248" t="s">
        <v>205</v>
      </c>
      <c r="C53" s="376" t="s">
        <v>634</v>
      </c>
      <c r="D53" s="198" t="s">
        <v>604</v>
      </c>
      <c r="E53" s="198" t="s">
        <v>209</v>
      </c>
      <c r="F53" s="249">
        <v>3000</v>
      </c>
      <c r="G53" s="249">
        <v>3000</v>
      </c>
      <c r="H53" s="249">
        <v>3000</v>
      </c>
      <c r="I53" s="249">
        <v>3000</v>
      </c>
      <c r="J53" s="249">
        <v>3000</v>
      </c>
      <c r="K53" s="373">
        <v>1</v>
      </c>
      <c r="L53" s="373">
        <v>1</v>
      </c>
      <c r="M53" s="249">
        <v>3000</v>
      </c>
      <c r="N53" s="249">
        <v>0</v>
      </c>
      <c r="O53" s="249">
        <v>0</v>
      </c>
      <c r="P53" s="249">
        <v>3000</v>
      </c>
      <c r="Q53" s="249">
        <v>0</v>
      </c>
      <c r="R53" s="250">
        <v>1</v>
      </c>
      <c r="S53" s="256" t="s">
        <v>881</v>
      </c>
      <c r="T53" s="315" t="s">
        <v>793</v>
      </c>
      <c r="U53" s="357"/>
    </row>
    <row r="54" spans="1:21" s="358" customFormat="1" ht="70.5" customHeight="1">
      <c r="A54" s="190">
        <f t="shared" si="3"/>
        <v>39</v>
      </c>
      <c r="B54" s="248" t="s">
        <v>205</v>
      </c>
      <c r="C54" s="176" t="s">
        <v>635</v>
      </c>
      <c r="D54" s="198" t="s">
        <v>152</v>
      </c>
      <c r="E54" s="198" t="s">
        <v>209</v>
      </c>
      <c r="F54" s="249">
        <v>3431</v>
      </c>
      <c r="G54" s="249">
        <v>3431</v>
      </c>
      <c r="H54" s="249">
        <v>3431</v>
      </c>
      <c r="I54" s="249">
        <v>3177.8</v>
      </c>
      <c r="J54" s="249">
        <v>3177.8</v>
      </c>
      <c r="K54" s="250">
        <v>5</v>
      </c>
      <c r="L54" s="250">
        <v>5</v>
      </c>
      <c r="M54" s="249">
        <v>2692.9</v>
      </c>
      <c r="N54" s="249">
        <v>2692.9</v>
      </c>
      <c r="O54" s="249">
        <v>0</v>
      </c>
      <c r="P54" s="249">
        <v>2692.9</v>
      </c>
      <c r="Q54" s="249">
        <v>2692.9</v>
      </c>
      <c r="R54" s="250">
        <v>1</v>
      </c>
      <c r="S54" s="256" t="s">
        <v>881</v>
      </c>
      <c r="T54" s="315" t="s">
        <v>627</v>
      </c>
      <c r="U54" s="357"/>
    </row>
    <row r="55" spans="1:21" s="358" customFormat="1" ht="86.25" customHeight="1">
      <c r="A55" s="190">
        <f t="shared" si="3"/>
        <v>40</v>
      </c>
      <c r="B55" s="248" t="s">
        <v>205</v>
      </c>
      <c r="C55" s="176" t="s">
        <v>636</v>
      </c>
      <c r="D55" s="198" t="s">
        <v>604</v>
      </c>
      <c r="E55" s="198" t="s">
        <v>209</v>
      </c>
      <c r="F55" s="249">
        <v>400</v>
      </c>
      <c r="G55" s="249">
        <v>400</v>
      </c>
      <c r="H55" s="249">
        <v>400</v>
      </c>
      <c r="I55" s="249">
        <v>221.88</v>
      </c>
      <c r="J55" s="249">
        <v>221.88</v>
      </c>
      <c r="K55" s="250">
        <v>3</v>
      </c>
      <c r="L55" s="250">
        <v>3</v>
      </c>
      <c r="M55" s="249">
        <v>221.88</v>
      </c>
      <c r="N55" s="249">
        <v>35.299999999999997</v>
      </c>
      <c r="O55" s="249">
        <v>0</v>
      </c>
      <c r="P55" s="249">
        <v>221.88</v>
      </c>
      <c r="Q55" s="249">
        <v>35.299999999999997</v>
      </c>
      <c r="R55" s="250">
        <v>1</v>
      </c>
      <c r="S55" s="256" t="s">
        <v>881</v>
      </c>
      <c r="T55" s="315" t="s">
        <v>796</v>
      </c>
      <c r="U55" s="357"/>
    </row>
    <row r="56" spans="1:21" s="358" customFormat="1" ht="37.5" customHeight="1">
      <c r="A56" s="190">
        <f t="shared" ref="A56:A100" si="4">A55+1</f>
        <v>41</v>
      </c>
      <c r="B56" s="248" t="s">
        <v>205</v>
      </c>
      <c r="C56" s="176" t="s">
        <v>637</v>
      </c>
      <c r="D56" s="198" t="s">
        <v>153</v>
      </c>
      <c r="E56" s="198" t="s">
        <v>209</v>
      </c>
      <c r="F56" s="249">
        <v>1.1000000000000001</v>
      </c>
      <c r="G56" s="249">
        <v>1.1000000000000001</v>
      </c>
      <c r="H56" s="249">
        <v>1.1000000000000001</v>
      </c>
      <c r="I56" s="249">
        <v>1.1000000000000001</v>
      </c>
      <c r="J56" s="249">
        <v>1.1000000000000001</v>
      </c>
      <c r="K56" s="250">
        <v>2</v>
      </c>
      <c r="L56" s="250">
        <v>2</v>
      </c>
      <c r="M56" s="249">
        <v>1.1000000000000001</v>
      </c>
      <c r="N56" s="249">
        <v>1.1000000000000001</v>
      </c>
      <c r="O56" s="249">
        <v>0</v>
      </c>
      <c r="P56" s="249">
        <v>1.1000000000000001</v>
      </c>
      <c r="Q56" s="249">
        <v>1.1000000000000001</v>
      </c>
      <c r="R56" s="250">
        <v>1</v>
      </c>
      <c r="S56" s="256" t="s">
        <v>556</v>
      </c>
      <c r="T56" s="315" t="s">
        <v>797</v>
      </c>
      <c r="U56" s="357"/>
    </row>
    <row r="57" spans="1:21" s="358" customFormat="1" ht="38.25" customHeight="1">
      <c r="A57" s="190">
        <f t="shared" si="4"/>
        <v>42</v>
      </c>
      <c r="B57" s="248" t="s">
        <v>205</v>
      </c>
      <c r="C57" s="176" t="s">
        <v>638</v>
      </c>
      <c r="D57" s="198" t="s">
        <v>604</v>
      </c>
      <c r="E57" s="198" t="s">
        <v>209</v>
      </c>
      <c r="F57" s="249">
        <v>80</v>
      </c>
      <c r="G57" s="249">
        <v>80</v>
      </c>
      <c r="H57" s="249">
        <v>80</v>
      </c>
      <c r="I57" s="249">
        <v>70</v>
      </c>
      <c r="J57" s="249">
        <v>70</v>
      </c>
      <c r="K57" s="250">
        <v>2</v>
      </c>
      <c r="L57" s="250">
        <v>2</v>
      </c>
      <c r="M57" s="249">
        <v>70</v>
      </c>
      <c r="N57" s="249">
        <v>70</v>
      </c>
      <c r="O57" s="249">
        <v>0</v>
      </c>
      <c r="P57" s="249">
        <v>70</v>
      </c>
      <c r="Q57" s="249">
        <v>70</v>
      </c>
      <c r="R57" s="250">
        <v>1</v>
      </c>
      <c r="S57" s="256" t="s">
        <v>881</v>
      </c>
      <c r="T57" s="315" t="s">
        <v>798</v>
      </c>
      <c r="U57" s="357"/>
    </row>
    <row r="58" spans="1:21" s="358" customFormat="1" ht="39" customHeight="1">
      <c r="A58" s="190">
        <f t="shared" si="4"/>
        <v>43</v>
      </c>
      <c r="B58" s="248" t="s">
        <v>205</v>
      </c>
      <c r="C58" s="176" t="s">
        <v>639</v>
      </c>
      <c r="D58" s="198" t="s">
        <v>199</v>
      </c>
      <c r="E58" s="198" t="s">
        <v>209</v>
      </c>
      <c r="F58" s="249">
        <v>0</v>
      </c>
      <c r="G58" s="249">
        <v>0</v>
      </c>
      <c r="H58" s="249">
        <v>0</v>
      </c>
      <c r="I58" s="249">
        <v>0</v>
      </c>
      <c r="J58" s="249">
        <v>0</v>
      </c>
      <c r="K58" s="250">
        <v>0</v>
      </c>
      <c r="L58" s="250">
        <v>0</v>
      </c>
      <c r="M58" s="249">
        <v>0</v>
      </c>
      <c r="N58" s="249">
        <v>1706.5</v>
      </c>
      <c r="O58" s="249">
        <v>0</v>
      </c>
      <c r="P58" s="249">
        <v>0</v>
      </c>
      <c r="Q58" s="249">
        <v>1706.5</v>
      </c>
      <c r="R58" s="250">
        <v>1</v>
      </c>
      <c r="S58" s="256" t="s">
        <v>881</v>
      </c>
      <c r="T58" s="315" t="s">
        <v>799</v>
      </c>
      <c r="U58" s="357"/>
    </row>
    <row r="59" spans="1:21" s="358" customFormat="1" ht="31.5" customHeight="1">
      <c r="A59" s="190">
        <f t="shared" si="4"/>
        <v>44</v>
      </c>
      <c r="B59" s="248" t="s">
        <v>205</v>
      </c>
      <c r="C59" s="176" t="s">
        <v>640</v>
      </c>
      <c r="D59" s="198" t="s">
        <v>604</v>
      </c>
      <c r="E59" s="198" t="s">
        <v>209</v>
      </c>
      <c r="F59" s="249">
        <v>3308.5</v>
      </c>
      <c r="G59" s="249">
        <v>3308.5</v>
      </c>
      <c r="H59" s="249">
        <v>3308.5</v>
      </c>
      <c r="I59" s="249">
        <v>3308.5</v>
      </c>
      <c r="J59" s="249">
        <v>3308.5</v>
      </c>
      <c r="K59" s="250">
        <v>4</v>
      </c>
      <c r="L59" s="250">
        <v>4</v>
      </c>
      <c r="M59" s="249">
        <v>3308.5</v>
      </c>
      <c r="N59" s="249">
        <v>0</v>
      </c>
      <c r="O59" s="249">
        <v>0</v>
      </c>
      <c r="P59" s="249">
        <v>3308.5</v>
      </c>
      <c r="Q59" s="249">
        <v>0</v>
      </c>
      <c r="R59" s="250">
        <v>1</v>
      </c>
      <c r="S59" s="256" t="s">
        <v>881</v>
      </c>
      <c r="T59" s="315" t="s">
        <v>800</v>
      </c>
      <c r="U59" s="357"/>
    </row>
    <row r="60" spans="1:21" s="358" customFormat="1" ht="48" customHeight="1">
      <c r="A60" s="190">
        <f t="shared" si="4"/>
        <v>45</v>
      </c>
      <c r="B60" s="248" t="s">
        <v>205</v>
      </c>
      <c r="C60" s="376" t="s">
        <v>641</v>
      </c>
      <c r="D60" s="271" t="s">
        <v>604</v>
      </c>
      <c r="E60" s="198" t="s">
        <v>208</v>
      </c>
      <c r="F60" s="249">
        <v>4797.3</v>
      </c>
      <c r="G60" s="249">
        <v>4793.3</v>
      </c>
      <c r="H60" s="249">
        <v>4793.3</v>
      </c>
      <c r="I60" s="249">
        <v>4793.3</v>
      </c>
      <c r="J60" s="249">
        <v>4793.3</v>
      </c>
      <c r="K60" s="373">
        <v>1</v>
      </c>
      <c r="L60" s="373">
        <v>1</v>
      </c>
      <c r="M60" s="249">
        <v>4795.3</v>
      </c>
      <c r="N60" s="249">
        <v>0</v>
      </c>
      <c r="O60" s="249">
        <v>0</v>
      </c>
      <c r="P60" s="249">
        <v>4795.3</v>
      </c>
      <c r="Q60" s="249">
        <v>0</v>
      </c>
      <c r="R60" s="250">
        <v>1</v>
      </c>
      <c r="S60" s="256" t="s">
        <v>881</v>
      </c>
      <c r="T60" s="315" t="s">
        <v>790</v>
      </c>
      <c r="U60" s="357"/>
    </row>
    <row r="61" spans="1:21" s="358" customFormat="1" ht="43.5" customHeight="1">
      <c r="A61" s="190">
        <f t="shared" si="4"/>
        <v>46</v>
      </c>
      <c r="B61" s="271" t="s">
        <v>205</v>
      </c>
      <c r="C61" s="376" t="s">
        <v>641</v>
      </c>
      <c r="D61" s="198" t="s">
        <v>604</v>
      </c>
      <c r="E61" s="198" t="s">
        <v>209</v>
      </c>
      <c r="F61" s="249">
        <v>577</v>
      </c>
      <c r="G61" s="249">
        <v>577</v>
      </c>
      <c r="H61" s="249">
        <v>577</v>
      </c>
      <c r="I61" s="249">
        <v>577</v>
      </c>
      <c r="J61" s="249">
        <v>577</v>
      </c>
      <c r="K61" s="373">
        <v>1</v>
      </c>
      <c r="L61" s="373">
        <v>1</v>
      </c>
      <c r="M61" s="249">
        <v>577</v>
      </c>
      <c r="N61" s="249">
        <v>0</v>
      </c>
      <c r="O61" s="249">
        <v>0</v>
      </c>
      <c r="P61" s="249">
        <v>577</v>
      </c>
      <c r="Q61" s="249">
        <v>0</v>
      </c>
      <c r="R61" s="250">
        <v>1</v>
      </c>
      <c r="S61" s="256" t="s">
        <v>881</v>
      </c>
      <c r="T61" s="315" t="s">
        <v>790</v>
      </c>
      <c r="U61" s="357"/>
    </row>
    <row r="62" spans="1:21" s="358" customFormat="1" ht="34.5" customHeight="1">
      <c r="A62" s="190">
        <f t="shared" si="4"/>
        <v>47</v>
      </c>
      <c r="B62" s="248" t="s">
        <v>205</v>
      </c>
      <c r="C62" s="176" t="s">
        <v>642</v>
      </c>
      <c r="D62" s="198" t="s">
        <v>604</v>
      </c>
      <c r="E62" s="198" t="s">
        <v>209</v>
      </c>
      <c r="F62" s="249">
        <v>0</v>
      </c>
      <c r="G62" s="249">
        <v>0</v>
      </c>
      <c r="H62" s="249">
        <v>0</v>
      </c>
      <c r="I62" s="249">
        <v>0</v>
      </c>
      <c r="J62" s="249">
        <v>0</v>
      </c>
      <c r="K62" s="250">
        <v>0</v>
      </c>
      <c r="L62" s="250">
        <v>0</v>
      </c>
      <c r="M62" s="249">
        <v>0</v>
      </c>
      <c r="N62" s="249">
        <v>0</v>
      </c>
      <c r="O62" s="249">
        <v>0</v>
      </c>
      <c r="P62" s="249">
        <v>0</v>
      </c>
      <c r="Q62" s="249">
        <v>0</v>
      </c>
      <c r="R62" s="250">
        <v>1</v>
      </c>
      <c r="S62" s="256" t="s">
        <v>881</v>
      </c>
      <c r="T62" s="315"/>
      <c r="U62" s="357"/>
    </row>
    <row r="63" spans="1:21" s="358" customFormat="1" ht="67.5" customHeight="1">
      <c r="A63" s="190">
        <f t="shared" si="4"/>
        <v>48</v>
      </c>
      <c r="B63" s="248" t="s">
        <v>205</v>
      </c>
      <c r="C63" s="336" t="s">
        <v>643</v>
      </c>
      <c r="D63" s="198" t="s">
        <v>604</v>
      </c>
      <c r="E63" s="198" t="s">
        <v>209</v>
      </c>
      <c r="F63" s="249">
        <v>0</v>
      </c>
      <c r="G63" s="249">
        <v>0</v>
      </c>
      <c r="H63" s="249">
        <v>0</v>
      </c>
      <c r="I63" s="249">
        <v>0</v>
      </c>
      <c r="J63" s="249">
        <v>0</v>
      </c>
      <c r="K63" s="250">
        <v>0</v>
      </c>
      <c r="L63" s="250">
        <v>0</v>
      </c>
      <c r="M63" s="249">
        <v>0</v>
      </c>
      <c r="N63" s="249">
        <v>0</v>
      </c>
      <c r="O63" s="249">
        <v>0</v>
      </c>
      <c r="P63" s="249">
        <v>0</v>
      </c>
      <c r="Q63" s="249">
        <v>0</v>
      </c>
      <c r="R63" s="250">
        <v>1</v>
      </c>
      <c r="S63" s="256" t="s">
        <v>881</v>
      </c>
      <c r="T63" s="315" t="s">
        <v>801</v>
      </c>
      <c r="U63" s="357"/>
    </row>
    <row r="64" spans="1:21" s="358" customFormat="1" ht="69" customHeight="1">
      <c r="A64" s="190">
        <f t="shared" si="4"/>
        <v>49</v>
      </c>
      <c r="B64" s="271" t="s">
        <v>219</v>
      </c>
      <c r="C64" s="303" t="s">
        <v>647</v>
      </c>
      <c r="D64" s="271" t="s">
        <v>198</v>
      </c>
      <c r="E64" s="198" t="s">
        <v>209</v>
      </c>
      <c r="F64" s="244">
        <v>0</v>
      </c>
      <c r="G64" s="244">
        <v>0</v>
      </c>
      <c r="H64" s="244">
        <v>0</v>
      </c>
      <c r="I64" s="244">
        <v>0</v>
      </c>
      <c r="J64" s="244">
        <v>0</v>
      </c>
      <c r="K64" s="245">
        <v>0</v>
      </c>
      <c r="L64" s="245">
        <v>0</v>
      </c>
      <c r="M64" s="244">
        <v>0</v>
      </c>
      <c r="N64" s="244">
        <v>0</v>
      </c>
      <c r="O64" s="244">
        <v>0</v>
      </c>
      <c r="P64" s="244">
        <v>0</v>
      </c>
      <c r="Q64" s="244">
        <v>0</v>
      </c>
      <c r="R64" s="250">
        <v>1</v>
      </c>
      <c r="S64" s="256" t="s">
        <v>881</v>
      </c>
      <c r="T64" s="316" t="s">
        <v>803</v>
      </c>
      <c r="U64" s="357"/>
    </row>
    <row r="65" spans="1:21" s="358" customFormat="1" ht="71.25" customHeight="1">
      <c r="A65" s="190">
        <f t="shared" si="4"/>
        <v>50</v>
      </c>
      <c r="B65" s="267" t="s">
        <v>219</v>
      </c>
      <c r="C65" s="306" t="s">
        <v>648</v>
      </c>
      <c r="D65" s="271" t="s">
        <v>198</v>
      </c>
      <c r="E65" s="198" t="s">
        <v>209</v>
      </c>
      <c r="F65" s="249">
        <v>0</v>
      </c>
      <c r="G65" s="249">
        <v>0</v>
      </c>
      <c r="H65" s="249">
        <v>0</v>
      </c>
      <c r="I65" s="249">
        <v>0</v>
      </c>
      <c r="J65" s="249">
        <v>0</v>
      </c>
      <c r="K65" s="250">
        <v>0</v>
      </c>
      <c r="L65" s="250">
        <v>0</v>
      </c>
      <c r="M65" s="249">
        <v>0</v>
      </c>
      <c r="N65" s="249">
        <v>0</v>
      </c>
      <c r="O65" s="249">
        <v>0</v>
      </c>
      <c r="P65" s="249">
        <v>0</v>
      </c>
      <c r="Q65" s="249">
        <v>0</v>
      </c>
      <c r="R65" s="250">
        <v>4</v>
      </c>
      <c r="S65" s="256" t="s">
        <v>556</v>
      </c>
      <c r="T65" s="315" t="s">
        <v>802</v>
      </c>
      <c r="U65" s="357"/>
    </row>
    <row r="66" spans="1:21" s="358" customFormat="1" ht="83.25" customHeight="1">
      <c r="A66" s="190">
        <f t="shared" si="4"/>
        <v>51</v>
      </c>
      <c r="B66" s="267" t="s">
        <v>219</v>
      </c>
      <c r="C66" s="301" t="s">
        <v>649</v>
      </c>
      <c r="D66" s="271" t="s">
        <v>198</v>
      </c>
      <c r="E66" s="198" t="s">
        <v>209</v>
      </c>
      <c r="F66" s="249">
        <v>0</v>
      </c>
      <c r="G66" s="249">
        <v>0</v>
      </c>
      <c r="H66" s="249">
        <v>0</v>
      </c>
      <c r="I66" s="249">
        <v>0</v>
      </c>
      <c r="J66" s="249">
        <v>0</v>
      </c>
      <c r="K66" s="250">
        <v>0</v>
      </c>
      <c r="L66" s="250">
        <v>0</v>
      </c>
      <c r="M66" s="249">
        <v>0</v>
      </c>
      <c r="N66" s="249">
        <v>0</v>
      </c>
      <c r="O66" s="249">
        <v>0</v>
      </c>
      <c r="P66" s="249">
        <v>0</v>
      </c>
      <c r="Q66" s="249">
        <v>0</v>
      </c>
      <c r="R66" s="250">
        <v>1</v>
      </c>
      <c r="S66" s="256" t="s">
        <v>881</v>
      </c>
      <c r="T66" s="315" t="s">
        <v>804</v>
      </c>
      <c r="U66" s="357"/>
    </row>
    <row r="67" spans="1:21" s="358" customFormat="1" ht="150" customHeight="1">
      <c r="A67" s="190">
        <f t="shared" si="4"/>
        <v>52</v>
      </c>
      <c r="B67" s="267" t="s">
        <v>219</v>
      </c>
      <c r="C67" s="303" t="s">
        <v>650</v>
      </c>
      <c r="D67" s="271" t="s">
        <v>198</v>
      </c>
      <c r="E67" s="198" t="s">
        <v>209</v>
      </c>
      <c r="F67" s="249">
        <v>15</v>
      </c>
      <c r="G67" s="249">
        <v>0</v>
      </c>
      <c r="H67" s="249">
        <v>0</v>
      </c>
      <c r="I67" s="249">
        <v>0</v>
      </c>
      <c r="J67" s="249">
        <v>0</v>
      </c>
      <c r="K67" s="250">
        <v>0</v>
      </c>
      <c r="L67" s="250">
        <v>0</v>
      </c>
      <c r="M67" s="249">
        <v>0</v>
      </c>
      <c r="N67" s="249">
        <v>0</v>
      </c>
      <c r="O67" s="249">
        <v>0</v>
      </c>
      <c r="P67" s="249">
        <v>0</v>
      </c>
      <c r="Q67" s="249">
        <v>0</v>
      </c>
      <c r="R67" s="250">
        <v>1</v>
      </c>
      <c r="S67" s="256" t="s">
        <v>881</v>
      </c>
      <c r="T67" s="315" t="s">
        <v>805</v>
      </c>
      <c r="U67" s="357"/>
    </row>
    <row r="68" spans="1:21" s="358" customFormat="1" ht="96" customHeight="1">
      <c r="A68" s="190">
        <f t="shared" si="4"/>
        <v>53</v>
      </c>
      <c r="B68" s="267" t="s">
        <v>219</v>
      </c>
      <c r="C68" s="305" t="s">
        <v>651</v>
      </c>
      <c r="D68" s="271" t="s">
        <v>198</v>
      </c>
      <c r="E68" s="198" t="s">
        <v>209</v>
      </c>
      <c r="F68" s="249">
        <v>0</v>
      </c>
      <c r="G68" s="249">
        <v>0</v>
      </c>
      <c r="H68" s="249">
        <v>0</v>
      </c>
      <c r="I68" s="249">
        <v>0</v>
      </c>
      <c r="J68" s="249">
        <v>0</v>
      </c>
      <c r="K68" s="250">
        <v>0</v>
      </c>
      <c r="L68" s="250">
        <v>0</v>
      </c>
      <c r="M68" s="249">
        <v>0</v>
      </c>
      <c r="N68" s="249">
        <v>0</v>
      </c>
      <c r="O68" s="249">
        <v>0</v>
      </c>
      <c r="P68" s="249">
        <v>0</v>
      </c>
      <c r="Q68" s="249">
        <v>0</v>
      </c>
      <c r="R68" s="250">
        <v>1</v>
      </c>
      <c r="S68" s="256" t="s">
        <v>881</v>
      </c>
      <c r="T68" s="315" t="s">
        <v>806</v>
      </c>
      <c r="U68" s="357"/>
    </row>
    <row r="69" spans="1:21" s="358" customFormat="1" ht="84" customHeight="1">
      <c r="A69" s="190">
        <f t="shared" si="4"/>
        <v>54</v>
      </c>
      <c r="B69" s="267" t="s">
        <v>219</v>
      </c>
      <c r="C69" s="303" t="s">
        <v>652</v>
      </c>
      <c r="D69" s="243" t="s">
        <v>198</v>
      </c>
      <c r="E69" s="198" t="s">
        <v>209</v>
      </c>
      <c r="F69" s="249">
        <v>40</v>
      </c>
      <c r="G69" s="249">
        <v>15.8</v>
      </c>
      <c r="H69" s="249">
        <v>15.8</v>
      </c>
      <c r="I69" s="249">
        <v>0</v>
      </c>
      <c r="J69" s="249">
        <v>0</v>
      </c>
      <c r="K69" s="250">
        <v>0</v>
      </c>
      <c r="L69" s="250">
        <v>0</v>
      </c>
      <c r="M69" s="249">
        <v>15.8</v>
      </c>
      <c r="N69" s="249">
        <v>15.8</v>
      </c>
      <c r="O69" s="249">
        <v>0</v>
      </c>
      <c r="P69" s="249">
        <v>15.8</v>
      </c>
      <c r="Q69" s="249">
        <v>15.8</v>
      </c>
      <c r="R69" s="250">
        <v>1</v>
      </c>
      <c r="S69" s="256" t="s">
        <v>644</v>
      </c>
      <c r="T69" s="315" t="s">
        <v>645</v>
      </c>
      <c r="U69" s="357"/>
    </row>
    <row r="70" spans="1:21" s="358" customFormat="1" ht="99" customHeight="1">
      <c r="A70" s="190">
        <f t="shared" si="4"/>
        <v>55</v>
      </c>
      <c r="B70" s="267" t="s">
        <v>219</v>
      </c>
      <c r="C70" s="303" t="s">
        <v>653</v>
      </c>
      <c r="D70" s="271" t="s">
        <v>137</v>
      </c>
      <c r="E70" s="198" t="s">
        <v>209</v>
      </c>
      <c r="F70" s="249">
        <v>15</v>
      </c>
      <c r="G70" s="249">
        <v>0</v>
      </c>
      <c r="H70" s="249">
        <v>0</v>
      </c>
      <c r="I70" s="249">
        <v>0</v>
      </c>
      <c r="J70" s="249">
        <v>0</v>
      </c>
      <c r="K70" s="250">
        <v>0</v>
      </c>
      <c r="L70" s="250">
        <v>0</v>
      </c>
      <c r="M70" s="249">
        <v>0</v>
      </c>
      <c r="N70" s="249">
        <v>0</v>
      </c>
      <c r="O70" s="249">
        <v>0</v>
      </c>
      <c r="P70" s="249">
        <v>0</v>
      </c>
      <c r="Q70" s="249">
        <v>0</v>
      </c>
      <c r="R70" s="250">
        <v>0</v>
      </c>
      <c r="S70" s="256" t="s">
        <v>556</v>
      </c>
      <c r="T70" s="315" t="s">
        <v>807</v>
      </c>
      <c r="U70" s="357"/>
    </row>
    <row r="71" spans="1:21" s="358" customFormat="1" ht="98.25" customHeight="1">
      <c r="A71" s="190">
        <f t="shared" si="4"/>
        <v>56</v>
      </c>
      <c r="B71" s="267" t="s">
        <v>219</v>
      </c>
      <c r="C71" s="304" t="s">
        <v>654</v>
      </c>
      <c r="D71" s="271" t="s">
        <v>198</v>
      </c>
      <c r="E71" s="198" t="s">
        <v>209</v>
      </c>
      <c r="F71" s="249">
        <v>8</v>
      </c>
      <c r="G71" s="249">
        <v>0</v>
      </c>
      <c r="H71" s="249">
        <v>0</v>
      </c>
      <c r="I71" s="249">
        <v>0</v>
      </c>
      <c r="J71" s="249">
        <v>0</v>
      </c>
      <c r="K71" s="250">
        <v>0</v>
      </c>
      <c r="L71" s="250">
        <v>0</v>
      </c>
      <c r="M71" s="249">
        <v>0</v>
      </c>
      <c r="N71" s="249">
        <v>0</v>
      </c>
      <c r="O71" s="249">
        <v>0</v>
      </c>
      <c r="P71" s="249">
        <v>0</v>
      </c>
      <c r="Q71" s="249">
        <v>0</v>
      </c>
      <c r="R71" s="250">
        <v>0</v>
      </c>
      <c r="S71" s="256" t="s">
        <v>556</v>
      </c>
      <c r="T71" s="315" t="s">
        <v>807</v>
      </c>
      <c r="U71" s="357"/>
    </row>
    <row r="72" spans="1:21" s="358" customFormat="1" ht="36" customHeight="1">
      <c r="A72" s="190">
        <f t="shared" si="4"/>
        <v>57</v>
      </c>
      <c r="B72" s="267" t="s">
        <v>219</v>
      </c>
      <c r="C72" s="303" t="s">
        <v>655</v>
      </c>
      <c r="D72" s="271" t="s">
        <v>198</v>
      </c>
      <c r="E72" s="198" t="s">
        <v>209</v>
      </c>
      <c r="F72" s="249">
        <v>3</v>
      </c>
      <c r="G72" s="249">
        <v>0</v>
      </c>
      <c r="H72" s="249">
        <v>0</v>
      </c>
      <c r="I72" s="249">
        <v>0</v>
      </c>
      <c r="J72" s="249">
        <v>0</v>
      </c>
      <c r="K72" s="250">
        <v>0</v>
      </c>
      <c r="L72" s="250">
        <v>0</v>
      </c>
      <c r="M72" s="249">
        <v>0</v>
      </c>
      <c r="N72" s="249">
        <v>0</v>
      </c>
      <c r="O72" s="249">
        <v>0</v>
      </c>
      <c r="P72" s="249">
        <v>0</v>
      </c>
      <c r="Q72" s="249">
        <v>0</v>
      </c>
      <c r="R72" s="250">
        <v>0</v>
      </c>
      <c r="S72" s="256" t="s">
        <v>556</v>
      </c>
      <c r="T72" s="315" t="s">
        <v>807</v>
      </c>
      <c r="U72" s="357"/>
    </row>
    <row r="73" spans="1:21" s="358" customFormat="1" ht="48" customHeight="1">
      <c r="A73" s="190">
        <f t="shared" si="4"/>
        <v>58</v>
      </c>
      <c r="B73" s="267" t="s">
        <v>219</v>
      </c>
      <c r="C73" s="302" t="s">
        <v>656</v>
      </c>
      <c r="D73" s="271" t="s">
        <v>198</v>
      </c>
      <c r="E73" s="198" t="s">
        <v>209</v>
      </c>
      <c r="F73" s="249">
        <v>0</v>
      </c>
      <c r="G73" s="249">
        <v>0</v>
      </c>
      <c r="H73" s="249">
        <v>0</v>
      </c>
      <c r="I73" s="249">
        <v>0</v>
      </c>
      <c r="J73" s="249">
        <v>0</v>
      </c>
      <c r="K73" s="250">
        <v>0</v>
      </c>
      <c r="L73" s="250">
        <v>0</v>
      </c>
      <c r="M73" s="249">
        <v>0</v>
      </c>
      <c r="N73" s="249">
        <v>0</v>
      </c>
      <c r="O73" s="249">
        <v>0</v>
      </c>
      <c r="P73" s="249">
        <v>0</v>
      </c>
      <c r="Q73" s="249">
        <v>0</v>
      </c>
      <c r="R73" s="250">
        <v>0</v>
      </c>
      <c r="S73" s="256" t="s">
        <v>556</v>
      </c>
      <c r="T73" s="315" t="s">
        <v>807</v>
      </c>
      <c r="U73" s="357"/>
    </row>
    <row r="74" spans="1:21" s="358" customFormat="1" ht="50.25" customHeight="1">
      <c r="A74" s="190">
        <f t="shared" si="4"/>
        <v>59</v>
      </c>
      <c r="B74" s="267" t="s">
        <v>219</v>
      </c>
      <c r="C74" s="176" t="s">
        <v>657</v>
      </c>
      <c r="D74" s="271" t="s">
        <v>198</v>
      </c>
      <c r="E74" s="198" t="s">
        <v>209</v>
      </c>
      <c r="F74" s="249">
        <v>2.5</v>
      </c>
      <c r="G74" s="249">
        <v>0</v>
      </c>
      <c r="H74" s="249">
        <v>0</v>
      </c>
      <c r="I74" s="249">
        <v>0</v>
      </c>
      <c r="J74" s="249">
        <v>0</v>
      </c>
      <c r="K74" s="250">
        <v>0</v>
      </c>
      <c r="L74" s="250">
        <v>0</v>
      </c>
      <c r="M74" s="249">
        <v>2.5</v>
      </c>
      <c r="N74" s="249">
        <v>2.5</v>
      </c>
      <c r="O74" s="249">
        <v>0</v>
      </c>
      <c r="P74" s="249">
        <v>2.5</v>
      </c>
      <c r="Q74" s="249">
        <v>2.5</v>
      </c>
      <c r="R74" s="250">
        <v>6</v>
      </c>
      <c r="S74" s="256" t="s">
        <v>556</v>
      </c>
      <c r="T74" s="315" t="s">
        <v>646</v>
      </c>
      <c r="U74" s="357"/>
    </row>
    <row r="75" spans="1:21" s="358" customFormat="1" ht="52.5" customHeight="1">
      <c r="A75" s="190">
        <f t="shared" si="4"/>
        <v>60</v>
      </c>
      <c r="B75" s="248" t="s">
        <v>206</v>
      </c>
      <c r="C75" s="176" t="s">
        <v>662</v>
      </c>
      <c r="D75" s="243" t="s">
        <v>198</v>
      </c>
      <c r="E75" s="198" t="s">
        <v>209</v>
      </c>
      <c r="F75" s="249">
        <v>422.99200000000002</v>
      </c>
      <c r="G75" s="249">
        <v>422.99200000000002</v>
      </c>
      <c r="H75" s="249">
        <v>422.99200000000002</v>
      </c>
      <c r="I75" s="249">
        <v>422.99200000000002</v>
      </c>
      <c r="J75" s="249">
        <v>422.99200000000002</v>
      </c>
      <c r="K75" s="250">
        <v>0</v>
      </c>
      <c r="L75" s="250">
        <v>0</v>
      </c>
      <c r="M75" s="249">
        <v>422.99200000000002</v>
      </c>
      <c r="N75" s="249">
        <v>0</v>
      </c>
      <c r="O75" s="249">
        <v>0</v>
      </c>
      <c r="P75" s="249">
        <v>422.99200000000002</v>
      </c>
      <c r="Q75" s="249">
        <v>0</v>
      </c>
      <c r="R75" s="250">
        <v>1</v>
      </c>
      <c r="S75" s="256" t="s">
        <v>881</v>
      </c>
      <c r="T75" s="315" t="s">
        <v>808</v>
      </c>
      <c r="U75" s="357"/>
    </row>
    <row r="76" spans="1:21" s="358" customFormat="1" ht="52.5" customHeight="1">
      <c r="A76" s="190">
        <f t="shared" si="4"/>
        <v>61</v>
      </c>
      <c r="B76" s="248" t="s">
        <v>346</v>
      </c>
      <c r="C76" s="176" t="s">
        <v>663</v>
      </c>
      <c r="D76" s="243" t="s">
        <v>198</v>
      </c>
      <c r="E76" s="198" t="s">
        <v>208</v>
      </c>
      <c r="F76" s="249">
        <v>25841.7</v>
      </c>
      <c r="G76" s="249">
        <v>25841.7</v>
      </c>
      <c r="H76" s="249">
        <v>25841.7</v>
      </c>
      <c r="I76" s="249">
        <v>25841.7</v>
      </c>
      <c r="J76" s="249">
        <v>25841.7</v>
      </c>
      <c r="K76" s="250">
        <v>0</v>
      </c>
      <c r="L76" s="250">
        <v>0</v>
      </c>
      <c r="M76" s="249">
        <v>25841.7</v>
      </c>
      <c r="N76" s="249">
        <v>0</v>
      </c>
      <c r="O76" s="249">
        <v>0</v>
      </c>
      <c r="P76" s="249">
        <v>25841.7</v>
      </c>
      <c r="Q76" s="249">
        <v>0</v>
      </c>
      <c r="R76" s="250">
        <v>1</v>
      </c>
      <c r="S76" s="256" t="s">
        <v>881</v>
      </c>
      <c r="T76" s="315" t="s">
        <v>808</v>
      </c>
      <c r="U76" s="357"/>
    </row>
    <row r="77" spans="1:21" s="358" customFormat="1" ht="49.5">
      <c r="A77" s="190">
        <f t="shared" si="4"/>
        <v>62</v>
      </c>
      <c r="B77" s="248" t="s">
        <v>508</v>
      </c>
      <c r="C77" s="180" t="s">
        <v>664</v>
      </c>
      <c r="D77" s="198" t="s">
        <v>250</v>
      </c>
      <c r="E77" s="198" t="s">
        <v>209</v>
      </c>
      <c r="F77" s="244">
        <v>20</v>
      </c>
      <c r="G77" s="244">
        <v>20</v>
      </c>
      <c r="H77" s="244">
        <v>20</v>
      </c>
      <c r="I77" s="257">
        <v>10.29</v>
      </c>
      <c r="J77" s="257">
        <v>10.29</v>
      </c>
      <c r="K77" s="245">
        <v>1</v>
      </c>
      <c r="L77" s="245">
        <v>1</v>
      </c>
      <c r="M77" s="257">
        <v>10.29</v>
      </c>
      <c r="N77" s="257">
        <v>10.29</v>
      </c>
      <c r="O77" s="244">
        <v>0</v>
      </c>
      <c r="P77" s="257">
        <v>10.29</v>
      </c>
      <c r="Q77" s="257">
        <v>10.29</v>
      </c>
      <c r="R77" s="250">
        <v>1</v>
      </c>
      <c r="S77" s="256" t="s">
        <v>881</v>
      </c>
      <c r="T77" s="316" t="s">
        <v>809</v>
      </c>
      <c r="U77" s="357"/>
    </row>
    <row r="78" spans="1:21" s="358" customFormat="1" ht="49.5">
      <c r="A78" s="190">
        <f t="shared" si="4"/>
        <v>63</v>
      </c>
      <c r="B78" s="248" t="s">
        <v>508</v>
      </c>
      <c r="C78" s="176" t="s">
        <v>665</v>
      </c>
      <c r="D78" s="198" t="s">
        <v>260</v>
      </c>
      <c r="E78" s="198" t="s">
        <v>209</v>
      </c>
      <c r="F78" s="249">
        <v>30</v>
      </c>
      <c r="G78" s="249">
        <v>30</v>
      </c>
      <c r="H78" s="249">
        <v>30</v>
      </c>
      <c r="I78" s="249">
        <v>0</v>
      </c>
      <c r="J78" s="249">
        <v>0</v>
      </c>
      <c r="K78" s="250">
        <v>0</v>
      </c>
      <c r="L78" s="250">
        <v>0</v>
      </c>
      <c r="M78" s="249">
        <v>0</v>
      </c>
      <c r="N78" s="249">
        <v>0</v>
      </c>
      <c r="O78" s="249">
        <v>0</v>
      </c>
      <c r="P78" s="249">
        <v>0</v>
      </c>
      <c r="Q78" s="249">
        <v>0</v>
      </c>
      <c r="R78" s="250">
        <v>1</v>
      </c>
      <c r="S78" s="256" t="s">
        <v>881</v>
      </c>
      <c r="T78" s="315" t="s">
        <v>810</v>
      </c>
      <c r="U78" s="357"/>
    </row>
    <row r="79" spans="1:21" s="358" customFormat="1" ht="33">
      <c r="A79" s="190">
        <f t="shared" si="4"/>
        <v>64</v>
      </c>
      <c r="B79" s="248" t="s">
        <v>508</v>
      </c>
      <c r="C79" s="176" t="s">
        <v>666</v>
      </c>
      <c r="D79" s="198" t="s">
        <v>250</v>
      </c>
      <c r="E79" s="198" t="s">
        <v>209</v>
      </c>
      <c r="F79" s="249">
        <v>50</v>
      </c>
      <c r="G79" s="249">
        <v>50</v>
      </c>
      <c r="H79" s="249">
        <v>50</v>
      </c>
      <c r="I79" s="249">
        <v>50</v>
      </c>
      <c r="J79" s="249">
        <v>50</v>
      </c>
      <c r="K79" s="250">
        <v>1</v>
      </c>
      <c r="L79" s="250">
        <v>1</v>
      </c>
      <c r="M79" s="249">
        <v>50</v>
      </c>
      <c r="N79" s="249">
        <v>50</v>
      </c>
      <c r="O79" s="249"/>
      <c r="P79" s="249">
        <v>50</v>
      </c>
      <c r="Q79" s="249">
        <v>50</v>
      </c>
      <c r="R79" s="250">
        <v>1</v>
      </c>
      <c r="S79" s="256" t="s">
        <v>881</v>
      </c>
      <c r="T79" s="315" t="s">
        <v>811</v>
      </c>
      <c r="U79" s="357"/>
    </row>
    <row r="80" spans="1:21" s="358" customFormat="1" ht="33">
      <c r="A80" s="190">
        <f t="shared" si="4"/>
        <v>65</v>
      </c>
      <c r="B80" s="248" t="s">
        <v>508</v>
      </c>
      <c r="C80" s="176" t="s">
        <v>667</v>
      </c>
      <c r="D80" s="198" t="s">
        <v>129</v>
      </c>
      <c r="E80" s="198" t="s">
        <v>209</v>
      </c>
      <c r="F80" s="249">
        <v>10</v>
      </c>
      <c r="G80" s="249">
        <v>10</v>
      </c>
      <c r="H80" s="249">
        <v>10</v>
      </c>
      <c r="I80" s="249">
        <v>10</v>
      </c>
      <c r="J80" s="249">
        <v>10</v>
      </c>
      <c r="K80" s="249">
        <v>1</v>
      </c>
      <c r="L80" s="249">
        <v>1</v>
      </c>
      <c r="M80" s="249">
        <v>10</v>
      </c>
      <c r="N80" s="249">
        <v>10</v>
      </c>
      <c r="O80" s="249"/>
      <c r="P80" s="249">
        <v>10</v>
      </c>
      <c r="Q80" s="249">
        <v>10</v>
      </c>
      <c r="R80" s="250">
        <v>1</v>
      </c>
      <c r="S80" s="256" t="s">
        <v>881</v>
      </c>
      <c r="T80" s="315" t="s">
        <v>812</v>
      </c>
      <c r="U80" s="357"/>
    </row>
    <row r="81" spans="1:21" s="358" customFormat="1" ht="115.5">
      <c r="A81" s="190">
        <f t="shared" si="4"/>
        <v>66</v>
      </c>
      <c r="B81" s="248" t="s">
        <v>508</v>
      </c>
      <c r="C81" s="176" t="s">
        <v>668</v>
      </c>
      <c r="D81" s="198" t="s">
        <v>132</v>
      </c>
      <c r="E81" s="198" t="s">
        <v>209</v>
      </c>
      <c r="F81" s="249">
        <v>30</v>
      </c>
      <c r="G81" s="249">
        <v>30</v>
      </c>
      <c r="H81" s="249">
        <v>30</v>
      </c>
      <c r="I81" s="249">
        <v>30</v>
      </c>
      <c r="J81" s="249">
        <v>30</v>
      </c>
      <c r="K81" s="249">
        <v>1</v>
      </c>
      <c r="L81" s="249">
        <v>1</v>
      </c>
      <c r="M81" s="249">
        <v>30</v>
      </c>
      <c r="N81" s="249">
        <v>30</v>
      </c>
      <c r="O81" s="249">
        <v>0</v>
      </c>
      <c r="P81" s="249">
        <v>30</v>
      </c>
      <c r="Q81" s="249">
        <v>30</v>
      </c>
      <c r="R81" s="250">
        <v>1</v>
      </c>
      <c r="S81" s="256" t="s">
        <v>881</v>
      </c>
      <c r="T81" s="315" t="s">
        <v>813</v>
      </c>
      <c r="U81" s="357"/>
    </row>
    <row r="82" spans="1:21" s="358" customFormat="1" ht="49.5">
      <c r="A82" s="190">
        <f t="shared" si="4"/>
        <v>67</v>
      </c>
      <c r="B82" s="248" t="s">
        <v>508</v>
      </c>
      <c r="C82" s="176" t="s">
        <v>669</v>
      </c>
      <c r="D82" s="198" t="s">
        <v>132</v>
      </c>
      <c r="E82" s="198" t="s">
        <v>209</v>
      </c>
      <c r="F82" s="249">
        <v>35</v>
      </c>
      <c r="G82" s="249">
        <v>35</v>
      </c>
      <c r="H82" s="249">
        <v>35</v>
      </c>
      <c r="I82" s="249">
        <v>35</v>
      </c>
      <c r="J82" s="249">
        <v>35</v>
      </c>
      <c r="K82" s="249">
        <v>0</v>
      </c>
      <c r="L82" s="249">
        <v>0</v>
      </c>
      <c r="M82" s="249">
        <v>35</v>
      </c>
      <c r="N82" s="249">
        <v>35</v>
      </c>
      <c r="O82" s="249">
        <v>0</v>
      </c>
      <c r="P82" s="249">
        <v>35</v>
      </c>
      <c r="Q82" s="249">
        <v>35</v>
      </c>
      <c r="R82" s="250">
        <v>1</v>
      </c>
      <c r="S82" s="256" t="s">
        <v>881</v>
      </c>
      <c r="T82" s="315" t="s">
        <v>814</v>
      </c>
      <c r="U82" s="357"/>
    </row>
    <row r="83" spans="1:21" s="358" customFormat="1" ht="49.5">
      <c r="A83" s="190">
        <f t="shared" si="4"/>
        <v>68</v>
      </c>
      <c r="B83" s="248" t="s">
        <v>508</v>
      </c>
      <c r="C83" s="176" t="s">
        <v>670</v>
      </c>
      <c r="D83" s="198" t="s">
        <v>132</v>
      </c>
      <c r="E83" s="198" t="s">
        <v>209</v>
      </c>
      <c r="F83" s="249">
        <v>15</v>
      </c>
      <c r="G83" s="249">
        <v>15</v>
      </c>
      <c r="H83" s="249">
        <v>15</v>
      </c>
      <c r="I83" s="249">
        <v>15</v>
      </c>
      <c r="J83" s="249">
        <v>15</v>
      </c>
      <c r="K83" s="249">
        <v>0</v>
      </c>
      <c r="L83" s="249">
        <v>0</v>
      </c>
      <c r="M83" s="249">
        <v>15</v>
      </c>
      <c r="N83" s="249">
        <v>15</v>
      </c>
      <c r="O83" s="249">
        <v>0</v>
      </c>
      <c r="P83" s="249">
        <v>15</v>
      </c>
      <c r="Q83" s="249">
        <v>15</v>
      </c>
      <c r="R83" s="250">
        <v>1</v>
      </c>
      <c r="S83" s="256" t="s">
        <v>881</v>
      </c>
      <c r="T83" s="315" t="s">
        <v>815</v>
      </c>
      <c r="U83" s="357"/>
    </row>
    <row r="84" spans="1:21" s="358" customFormat="1" ht="82.5">
      <c r="A84" s="190">
        <f t="shared" si="4"/>
        <v>69</v>
      </c>
      <c r="B84" s="248" t="s">
        <v>508</v>
      </c>
      <c r="C84" s="176" t="s">
        <v>671</v>
      </c>
      <c r="D84" s="198" t="s">
        <v>129</v>
      </c>
      <c r="E84" s="198" t="s">
        <v>209</v>
      </c>
      <c r="F84" s="249">
        <v>12</v>
      </c>
      <c r="G84" s="249">
        <v>12</v>
      </c>
      <c r="H84" s="249">
        <v>12</v>
      </c>
      <c r="I84" s="249">
        <v>12</v>
      </c>
      <c r="J84" s="249">
        <v>12</v>
      </c>
      <c r="K84" s="249">
        <v>0</v>
      </c>
      <c r="L84" s="249">
        <v>0</v>
      </c>
      <c r="M84" s="249">
        <v>12</v>
      </c>
      <c r="N84" s="249">
        <v>12</v>
      </c>
      <c r="O84" s="249">
        <v>0</v>
      </c>
      <c r="P84" s="249">
        <v>12</v>
      </c>
      <c r="Q84" s="249">
        <v>12</v>
      </c>
      <c r="R84" s="250">
        <v>1</v>
      </c>
      <c r="S84" s="256" t="s">
        <v>881</v>
      </c>
      <c r="T84" s="315" t="s">
        <v>789</v>
      </c>
      <c r="U84" s="357"/>
    </row>
    <row r="85" spans="1:21" s="358" customFormat="1" ht="82.5">
      <c r="A85" s="190">
        <f t="shared" si="4"/>
        <v>70</v>
      </c>
      <c r="B85" s="248" t="s">
        <v>508</v>
      </c>
      <c r="C85" s="176" t="s">
        <v>672</v>
      </c>
      <c r="D85" s="198" t="s">
        <v>129</v>
      </c>
      <c r="E85" s="198" t="s">
        <v>209</v>
      </c>
      <c r="F85" s="249">
        <v>12</v>
      </c>
      <c r="G85" s="249">
        <v>12</v>
      </c>
      <c r="H85" s="249">
        <v>12</v>
      </c>
      <c r="I85" s="249">
        <v>12</v>
      </c>
      <c r="J85" s="249">
        <v>12</v>
      </c>
      <c r="K85" s="249">
        <v>0</v>
      </c>
      <c r="L85" s="249">
        <v>0</v>
      </c>
      <c r="M85" s="249">
        <v>12</v>
      </c>
      <c r="N85" s="249">
        <v>12</v>
      </c>
      <c r="O85" s="249">
        <v>0</v>
      </c>
      <c r="P85" s="249">
        <v>12</v>
      </c>
      <c r="Q85" s="249">
        <v>12</v>
      </c>
      <c r="R85" s="250">
        <v>1</v>
      </c>
      <c r="S85" s="256" t="s">
        <v>881</v>
      </c>
      <c r="T85" s="315" t="s">
        <v>789</v>
      </c>
      <c r="U85" s="357"/>
    </row>
    <row r="86" spans="1:21" s="358" customFormat="1" ht="82.5">
      <c r="A86" s="190">
        <f t="shared" si="4"/>
        <v>71</v>
      </c>
      <c r="B86" s="248" t="s">
        <v>508</v>
      </c>
      <c r="C86" s="176" t="s">
        <v>673</v>
      </c>
      <c r="D86" s="198" t="s">
        <v>129</v>
      </c>
      <c r="E86" s="198" t="s">
        <v>209</v>
      </c>
      <c r="F86" s="249">
        <v>43</v>
      </c>
      <c r="G86" s="249">
        <v>43</v>
      </c>
      <c r="H86" s="249">
        <v>43</v>
      </c>
      <c r="I86" s="249">
        <v>43</v>
      </c>
      <c r="J86" s="249">
        <v>43</v>
      </c>
      <c r="K86" s="249">
        <v>1</v>
      </c>
      <c r="L86" s="249">
        <v>1</v>
      </c>
      <c r="M86" s="249">
        <v>43</v>
      </c>
      <c r="N86" s="249">
        <v>43</v>
      </c>
      <c r="O86" s="249">
        <v>0</v>
      </c>
      <c r="P86" s="249">
        <v>43</v>
      </c>
      <c r="Q86" s="249">
        <v>43</v>
      </c>
      <c r="R86" s="250">
        <v>1</v>
      </c>
      <c r="S86" s="256" t="s">
        <v>881</v>
      </c>
      <c r="T86" s="315" t="s">
        <v>816</v>
      </c>
      <c r="U86" s="357"/>
    </row>
    <row r="87" spans="1:21" s="358" customFormat="1" ht="66">
      <c r="A87" s="190">
        <f t="shared" si="4"/>
        <v>72</v>
      </c>
      <c r="B87" s="248" t="s">
        <v>508</v>
      </c>
      <c r="C87" s="176" t="s">
        <v>674</v>
      </c>
      <c r="D87" s="198" t="s">
        <v>129</v>
      </c>
      <c r="E87" s="198" t="s">
        <v>209</v>
      </c>
      <c r="F87" s="249">
        <v>10</v>
      </c>
      <c r="G87" s="249">
        <v>10</v>
      </c>
      <c r="H87" s="249">
        <v>10</v>
      </c>
      <c r="I87" s="249">
        <v>10</v>
      </c>
      <c r="J87" s="249">
        <v>10</v>
      </c>
      <c r="K87" s="249">
        <v>0</v>
      </c>
      <c r="L87" s="249">
        <v>0</v>
      </c>
      <c r="M87" s="249">
        <v>10</v>
      </c>
      <c r="N87" s="249">
        <v>10</v>
      </c>
      <c r="O87" s="249">
        <v>0</v>
      </c>
      <c r="P87" s="249">
        <v>10</v>
      </c>
      <c r="Q87" s="249">
        <v>10</v>
      </c>
      <c r="R87" s="250">
        <v>1</v>
      </c>
      <c r="S87" s="256" t="s">
        <v>881</v>
      </c>
      <c r="T87" s="315" t="s">
        <v>789</v>
      </c>
      <c r="U87" s="357"/>
    </row>
    <row r="88" spans="1:21" s="358" customFormat="1" ht="66">
      <c r="A88" s="190">
        <f t="shared" si="4"/>
        <v>73</v>
      </c>
      <c r="B88" s="248" t="s">
        <v>508</v>
      </c>
      <c r="C88" s="176" t="s">
        <v>675</v>
      </c>
      <c r="D88" s="198" t="s">
        <v>129</v>
      </c>
      <c r="E88" s="198" t="s">
        <v>209</v>
      </c>
      <c r="F88" s="249">
        <v>5</v>
      </c>
      <c r="G88" s="249">
        <v>5</v>
      </c>
      <c r="H88" s="249">
        <v>5</v>
      </c>
      <c r="I88" s="249">
        <v>5</v>
      </c>
      <c r="J88" s="249">
        <v>5</v>
      </c>
      <c r="K88" s="249">
        <v>0</v>
      </c>
      <c r="L88" s="249">
        <v>0</v>
      </c>
      <c r="M88" s="249">
        <v>5</v>
      </c>
      <c r="N88" s="249">
        <v>5</v>
      </c>
      <c r="O88" s="249">
        <v>0</v>
      </c>
      <c r="P88" s="249">
        <v>5</v>
      </c>
      <c r="Q88" s="249">
        <v>5</v>
      </c>
      <c r="R88" s="250">
        <v>1</v>
      </c>
      <c r="S88" s="256" t="s">
        <v>881</v>
      </c>
      <c r="T88" s="315" t="s">
        <v>789</v>
      </c>
      <c r="U88" s="357"/>
    </row>
    <row r="89" spans="1:21" s="358" customFormat="1" ht="34.5" customHeight="1">
      <c r="A89" s="190">
        <f t="shared" si="4"/>
        <v>74</v>
      </c>
      <c r="B89" s="248" t="s">
        <v>508</v>
      </c>
      <c r="C89" s="176" t="s">
        <v>676</v>
      </c>
      <c r="D89" s="243" t="s">
        <v>198</v>
      </c>
      <c r="E89" s="198" t="s">
        <v>209</v>
      </c>
      <c r="F89" s="249">
        <v>20.3</v>
      </c>
      <c r="G89" s="249">
        <v>20.3</v>
      </c>
      <c r="H89" s="249">
        <v>20.3</v>
      </c>
      <c r="I89" s="249">
        <v>20.3</v>
      </c>
      <c r="J89" s="249">
        <v>20.3</v>
      </c>
      <c r="K89" s="249">
        <v>20.3</v>
      </c>
      <c r="L89" s="249">
        <v>20.3</v>
      </c>
      <c r="M89" s="249">
        <v>20.3</v>
      </c>
      <c r="N89" s="249">
        <v>0</v>
      </c>
      <c r="O89" s="249">
        <v>0</v>
      </c>
      <c r="P89" s="249">
        <v>20.3</v>
      </c>
      <c r="Q89" s="249">
        <v>0</v>
      </c>
      <c r="R89" s="250">
        <v>1</v>
      </c>
      <c r="S89" s="256" t="s">
        <v>556</v>
      </c>
      <c r="T89" s="315" t="s">
        <v>817</v>
      </c>
      <c r="U89" s="357"/>
    </row>
    <row r="90" spans="1:21" s="358" customFormat="1" ht="38.25" customHeight="1">
      <c r="A90" s="190">
        <f t="shared" si="4"/>
        <v>75</v>
      </c>
      <c r="B90" s="248" t="s">
        <v>508</v>
      </c>
      <c r="C90" s="176" t="s">
        <v>677</v>
      </c>
      <c r="D90" s="243" t="s">
        <v>198</v>
      </c>
      <c r="E90" s="198" t="s">
        <v>209</v>
      </c>
      <c r="F90" s="249">
        <v>47.3</v>
      </c>
      <c r="G90" s="249">
        <v>47.3</v>
      </c>
      <c r="H90" s="249">
        <v>47.3</v>
      </c>
      <c r="I90" s="249">
        <v>47.3</v>
      </c>
      <c r="J90" s="249">
        <v>47.3</v>
      </c>
      <c r="K90" s="250">
        <v>47.3</v>
      </c>
      <c r="L90" s="250">
        <v>47.3</v>
      </c>
      <c r="M90" s="249">
        <v>47.3</v>
      </c>
      <c r="N90" s="249">
        <v>0</v>
      </c>
      <c r="O90" s="249">
        <v>0</v>
      </c>
      <c r="P90" s="249">
        <v>47.3</v>
      </c>
      <c r="Q90" s="249">
        <v>0</v>
      </c>
      <c r="R90" s="250">
        <v>25</v>
      </c>
      <c r="S90" s="256" t="s">
        <v>556</v>
      </c>
      <c r="T90" s="315" t="s">
        <v>818</v>
      </c>
      <c r="U90" s="357"/>
    </row>
    <row r="91" spans="1:21" s="358" customFormat="1" ht="92.25" customHeight="1">
      <c r="A91" s="190">
        <f t="shared" si="4"/>
        <v>76</v>
      </c>
      <c r="B91" s="248" t="s">
        <v>508</v>
      </c>
      <c r="C91" s="180" t="s">
        <v>678</v>
      </c>
      <c r="D91" s="258" t="s">
        <v>679</v>
      </c>
      <c r="E91" s="198" t="s">
        <v>209</v>
      </c>
      <c r="F91" s="249">
        <v>207230.4</v>
      </c>
      <c r="G91" s="249">
        <v>207230.4</v>
      </c>
      <c r="H91" s="249">
        <v>207230.4</v>
      </c>
      <c r="I91" s="249">
        <v>207230.4</v>
      </c>
      <c r="J91" s="249">
        <v>207230.4</v>
      </c>
      <c r="K91" s="250">
        <v>1</v>
      </c>
      <c r="L91" s="250">
        <v>1</v>
      </c>
      <c r="M91" s="249">
        <v>207230.4</v>
      </c>
      <c r="N91" s="249">
        <v>207230.4</v>
      </c>
      <c r="O91" s="249">
        <v>0</v>
      </c>
      <c r="P91" s="249">
        <v>207230.4</v>
      </c>
      <c r="Q91" s="249">
        <v>207230.4</v>
      </c>
      <c r="R91" s="250">
        <v>100</v>
      </c>
      <c r="S91" s="256" t="s">
        <v>680</v>
      </c>
      <c r="T91" s="315" t="s">
        <v>819</v>
      </c>
      <c r="U91" s="357"/>
    </row>
    <row r="92" spans="1:21" s="358" customFormat="1" ht="66">
      <c r="A92" s="190">
        <f t="shared" si="4"/>
        <v>77</v>
      </c>
      <c r="B92" s="248" t="s">
        <v>508</v>
      </c>
      <c r="C92" s="180" t="s">
        <v>682</v>
      </c>
      <c r="D92" s="198" t="s">
        <v>129</v>
      </c>
      <c r="E92" s="198" t="s">
        <v>209</v>
      </c>
      <c r="F92" s="249">
        <v>0</v>
      </c>
      <c r="G92" s="258" t="s">
        <v>838</v>
      </c>
      <c r="H92" s="258" t="s">
        <v>838</v>
      </c>
      <c r="I92" s="258" t="s">
        <v>838</v>
      </c>
      <c r="J92" s="258" t="s">
        <v>838</v>
      </c>
      <c r="K92" s="258" t="s">
        <v>838</v>
      </c>
      <c r="L92" s="258" t="s">
        <v>838</v>
      </c>
      <c r="M92" s="258" t="s">
        <v>838</v>
      </c>
      <c r="N92" s="258" t="s">
        <v>838</v>
      </c>
      <c r="O92" s="258" t="s">
        <v>838</v>
      </c>
      <c r="P92" s="258" t="s">
        <v>838</v>
      </c>
      <c r="Q92" s="258" t="s">
        <v>838</v>
      </c>
      <c r="R92" s="250">
        <v>100</v>
      </c>
      <c r="S92" s="256" t="s">
        <v>680</v>
      </c>
      <c r="T92" s="317" t="s">
        <v>820</v>
      </c>
      <c r="U92" s="357"/>
    </row>
    <row r="93" spans="1:21" s="358" customFormat="1" ht="181.5">
      <c r="A93" s="190">
        <f t="shared" si="4"/>
        <v>78</v>
      </c>
      <c r="B93" s="248" t="s">
        <v>508</v>
      </c>
      <c r="C93" s="180" t="s">
        <v>683</v>
      </c>
      <c r="D93" s="198" t="s">
        <v>129</v>
      </c>
      <c r="E93" s="198" t="s">
        <v>209</v>
      </c>
      <c r="F93" s="249">
        <v>0</v>
      </c>
      <c r="G93" s="258" t="s">
        <v>838</v>
      </c>
      <c r="H93" s="258" t="s">
        <v>838</v>
      </c>
      <c r="I93" s="258" t="s">
        <v>838</v>
      </c>
      <c r="J93" s="258" t="s">
        <v>838</v>
      </c>
      <c r="K93" s="258" t="s">
        <v>838</v>
      </c>
      <c r="L93" s="258" t="s">
        <v>838</v>
      </c>
      <c r="M93" s="258" t="s">
        <v>838</v>
      </c>
      <c r="N93" s="258" t="s">
        <v>838</v>
      </c>
      <c r="O93" s="258" t="s">
        <v>838</v>
      </c>
      <c r="P93" s="258" t="s">
        <v>838</v>
      </c>
      <c r="Q93" s="258" t="s">
        <v>838</v>
      </c>
      <c r="R93" s="250">
        <v>100</v>
      </c>
      <c r="S93" s="256" t="s">
        <v>680</v>
      </c>
      <c r="T93" s="317" t="s">
        <v>821</v>
      </c>
      <c r="U93" s="357"/>
    </row>
    <row r="94" spans="1:21" s="358" customFormat="1" ht="165">
      <c r="A94" s="190">
        <f t="shared" si="4"/>
        <v>79</v>
      </c>
      <c r="B94" s="248" t="s">
        <v>508</v>
      </c>
      <c r="C94" s="180" t="s">
        <v>685</v>
      </c>
      <c r="D94" s="198" t="s">
        <v>129</v>
      </c>
      <c r="E94" s="198" t="s">
        <v>209</v>
      </c>
      <c r="F94" s="259" t="s">
        <v>681</v>
      </c>
      <c r="G94" s="258" t="s">
        <v>838</v>
      </c>
      <c r="H94" s="258" t="s">
        <v>838</v>
      </c>
      <c r="I94" s="258" t="s">
        <v>838</v>
      </c>
      <c r="J94" s="258" t="s">
        <v>838</v>
      </c>
      <c r="K94" s="258" t="s">
        <v>838</v>
      </c>
      <c r="L94" s="258" t="s">
        <v>838</v>
      </c>
      <c r="M94" s="258" t="s">
        <v>838</v>
      </c>
      <c r="N94" s="258" t="s">
        <v>838</v>
      </c>
      <c r="O94" s="258" t="s">
        <v>838</v>
      </c>
      <c r="P94" s="258" t="s">
        <v>838</v>
      </c>
      <c r="Q94" s="258" t="s">
        <v>838</v>
      </c>
      <c r="R94" s="250">
        <v>100</v>
      </c>
      <c r="S94" s="256" t="s">
        <v>680</v>
      </c>
      <c r="T94" s="317" t="s">
        <v>822</v>
      </c>
      <c r="U94" s="357"/>
    </row>
    <row r="95" spans="1:21" s="358" customFormat="1" ht="99.75" thickBot="1">
      <c r="A95" s="190">
        <f t="shared" si="4"/>
        <v>80</v>
      </c>
      <c r="B95" s="248" t="s">
        <v>508</v>
      </c>
      <c r="C95" s="180" t="s">
        <v>684</v>
      </c>
      <c r="D95" s="198" t="s">
        <v>129</v>
      </c>
      <c r="E95" s="198" t="s">
        <v>209</v>
      </c>
      <c r="F95" s="249">
        <v>0</v>
      </c>
      <c r="G95" s="258" t="s">
        <v>838</v>
      </c>
      <c r="H95" s="258" t="s">
        <v>838</v>
      </c>
      <c r="I95" s="258" t="s">
        <v>838</v>
      </c>
      <c r="J95" s="258" t="s">
        <v>838</v>
      </c>
      <c r="K95" s="258" t="s">
        <v>838</v>
      </c>
      <c r="L95" s="258" t="s">
        <v>838</v>
      </c>
      <c r="M95" s="258" t="s">
        <v>838</v>
      </c>
      <c r="N95" s="258" t="s">
        <v>838</v>
      </c>
      <c r="O95" s="258" t="s">
        <v>838</v>
      </c>
      <c r="P95" s="258" t="s">
        <v>838</v>
      </c>
      <c r="Q95" s="258" t="s">
        <v>838</v>
      </c>
      <c r="R95" s="250">
        <v>100</v>
      </c>
      <c r="S95" s="256" t="s">
        <v>680</v>
      </c>
      <c r="T95" s="317" t="s">
        <v>823</v>
      </c>
      <c r="U95" s="357"/>
    </row>
    <row r="96" spans="1:21" s="358" customFormat="1" ht="66.75" thickBot="1">
      <c r="A96" s="190">
        <f t="shared" si="4"/>
        <v>81</v>
      </c>
      <c r="B96" s="248" t="s">
        <v>508</v>
      </c>
      <c r="C96" s="374" t="s">
        <v>686</v>
      </c>
      <c r="D96" s="198" t="s">
        <v>153</v>
      </c>
      <c r="E96" s="198" t="s">
        <v>209</v>
      </c>
      <c r="F96" s="244">
        <v>0.75</v>
      </c>
      <c r="G96" s="244">
        <v>0.75</v>
      </c>
      <c r="H96" s="244">
        <v>0.8</v>
      </c>
      <c r="I96" s="244">
        <v>0.75</v>
      </c>
      <c r="J96" s="244">
        <v>0.75</v>
      </c>
      <c r="K96" s="245">
        <v>1</v>
      </c>
      <c r="L96" s="245">
        <v>1</v>
      </c>
      <c r="M96" s="244">
        <v>0.75</v>
      </c>
      <c r="N96" s="244">
        <v>0</v>
      </c>
      <c r="O96" s="244">
        <v>0</v>
      </c>
      <c r="P96" s="244">
        <v>0.75</v>
      </c>
      <c r="Q96" s="244">
        <v>0</v>
      </c>
      <c r="R96" s="246">
        <v>1</v>
      </c>
      <c r="S96" s="256" t="s">
        <v>881</v>
      </c>
      <c r="T96" s="316" t="s">
        <v>824</v>
      </c>
      <c r="U96" s="357"/>
    </row>
    <row r="97" spans="1:21" s="358" customFormat="1" ht="51.75" customHeight="1">
      <c r="A97" s="190">
        <f t="shared" si="4"/>
        <v>82</v>
      </c>
      <c r="B97" s="248" t="s">
        <v>508</v>
      </c>
      <c r="C97" s="374" t="s">
        <v>686</v>
      </c>
      <c r="D97" s="198" t="s">
        <v>153</v>
      </c>
      <c r="E97" s="198" t="s">
        <v>208</v>
      </c>
      <c r="F97" s="249">
        <v>17.100000000000001</v>
      </c>
      <c r="G97" s="249">
        <v>17.100000000000001</v>
      </c>
      <c r="H97" s="249">
        <v>17.100000000000001</v>
      </c>
      <c r="I97" s="249">
        <v>17.100000000000001</v>
      </c>
      <c r="J97" s="249">
        <v>17.100000000000001</v>
      </c>
      <c r="K97" s="250">
        <v>0</v>
      </c>
      <c r="L97" s="250">
        <v>0</v>
      </c>
      <c r="M97" s="249">
        <v>17.100000000000001</v>
      </c>
      <c r="N97" s="249">
        <v>0</v>
      </c>
      <c r="O97" s="249">
        <v>0</v>
      </c>
      <c r="P97" s="249">
        <v>17.100000000000001</v>
      </c>
      <c r="Q97" s="249">
        <v>0</v>
      </c>
      <c r="R97" s="250">
        <v>1</v>
      </c>
      <c r="S97" s="256" t="s">
        <v>881</v>
      </c>
      <c r="T97" s="316" t="s">
        <v>824</v>
      </c>
      <c r="U97" s="357"/>
    </row>
    <row r="98" spans="1:21" s="358" customFormat="1" ht="48.75" customHeight="1">
      <c r="A98" s="190">
        <f t="shared" si="4"/>
        <v>83</v>
      </c>
      <c r="B98" s="248" t="s">
        <v>508</v>
      </c>
      <c r="C98" s="176" t="s">
        <v>687</v>
      </c>
      <c r="D98" s="198" t="s">
        <v>152</v>
      </c>
      <c r="E98" s="198" t="s">
        <v>209</v>
      </c>
      <c r="F98" s="249">
        <v>0.35699999999999998</v>
      </c>
      <c r="G98" s="249">
        <v>0.35699999999999998</v>
      </c>
      <c r="H98" s="249">
        <v>0.35699999999999998</v>
      </c>
      <c r="I98" s="249">
        <v>0.35699999999999998</v>
      </c>
      <c r="J98" s="249">
        <v>0.35699999999999998</v>
      </c>
      <c r="K98" s="250">
        <v>4</v>
      </c>
      <c r="L98" s="250">
        <v>4</v>
      </c>
      <c r="M98" s="249">
        <v>0.35699999999999998</v>
      </c>
      <c r="N98" s="249">
        <v>0.35699999999999998</v>
      </c>
      <c r="O98" s="249">
        <v>0</v>
      </c>
      <c r="P98" s="249">
        <v>0.35699999999999998</v>
      </c>
      <c r="Q98" s="249">
        <v>0.4</v>
      </c>
      <c r="R98" s="250">
        <v>1</v>
      </c>
      <c r="S98" s="256" t="s">
        <v>881</v>
      </c>
      <c r="T98" s="315" t="s">
        <v>818</v>
      </c>
      <c r="U98" s="357"/>
    </row>
    <row r="99" spans="1:21" s="358" customFormat="1" ht="66">
      <c r="A99" s="190">
        <f t="shared" si="4"/>
        <v>84</v>
      </c>
      <c r="B99" s="248" t="s">
        <v>508</v>
      </c>
      <c r="C99" s="375" t="s">
        <v>688</v>
      </c>
      <c r="D99" s="198" t="s">
        <v>155</v>
      </c>
      <c r="E99" s="198" t="s">
        <v>209</v>
      </c>
      <c r="F99" s="249">
        <v>0.13900000000000001</v>
      </c>
      <c r="G99" s="249">
        <v>0.13900000000000001</v>
      </c>
      <c r="H99" s="249">
        <v>0.13900000000000001</v>
      </c>
      <c r="I99" s="249">
        <v>0.13900000000000001</v>
      </c>
      <c r="J99" s="249">
        <v>0.13900000000000001</v>
      </c>
      <c r="K99" s="250">
        <v>1</v>
      </c>
      <c r="L99" s="250">
        <v>1</v>
      </c>
      <c r="M99" s="249">
        <v>0.13900000000000001</v>
      </c>
      <c r="N99" s="249">
        <v>0</v>
      </c>
      <c r="O99" s="249">
        <v>0</v>
      </c>
      <c r="P99" s="249">
        <v>0.13900000000000001</v>
      </c>
      <c r="Q99" s="249">
        <v>0</v>
      </c>
      <c r="R99" s="250">
        <v>1</v>
      </c>
      <c r="S99" s="256" t="s">
        <v>881</v>
      </c>
      <c r="T99" s="315" t="s">
        <v>822</v>
      </c>
      <c r="U99" s="357"/>
    </row>
    <row r="100" spans="1:21" s="358" customFormat="1" ht="70.5" customHeight="1">
      <c r="A100" s="190">
        <f t="shared" si="4"/>
        <v>85</v>
      </c>
      <c r="B100" s="248" t="s">
        <v>508</v>
      </c>
      <c r="C100" s="375" t="s">
        <v>688</v>
      </c>
      <c r="D100" s="258" t="s">
        <v>679</v>
      </c>
      <c r="E100" s="198" t="s">
        <v>208</v>
      </c>
      <c r="F100" s="249">
        <v>13.726000000000001</v>
      </c>
      <c r="G100" s="249">
        <v>13.7</v>
      </c>
      <c r="H100" s="249">
        <v>13.7</v>
      </c>
      <c r="I100" s="249">
        <v>13.7</v>
      </c>
      <c r="J100" s="249">
        <v>13.7</v>
      </c>
      <c r="K100" s="250">
        <v>1</v>
      </c>
      <c r="L100" s="250">
        <v>1</v>
      </c>
      <c r="M100" s="249">
        <v>13.7</v>
      </c>
      <c r="N100" s="249">
        <v>4.3350999999999997</v>
      </c>
      <c r="O100" s="249">
        <v>0</v>
      </c>
      <c r="P100" s="249">
        <v>13.7</v>
      </c>
      <c r="Q100" s="249">
        <v>4.3352000000000004</v>
      </c>
      <c r="R100" s="250">
        <v>1</v>
      </c>
      <c r="S100" s="256" t="s">
        <v>881</v>
      </c>
      <c r="T100" s="315" t="s">
        <v>822</v>
      </c>
      <c r="U100" s="357"/>
    </row>
    <row r="101" spans="1:21" s="358" customFormat="1" ht="49.5">
      <c r="A101" s="190">
        <f t="shared" ref="A101:A114" si="5">A100+1</f>
        <v>86</v>
      </c>
      <c r="B101" s="248" t="s">
        <v>508</v>
      </c>
      <c r="C101" s="375" t="s">
        <v>689</v>
      </c>
      <c r="D101" s="258" t="s">
        <v>679</v>
      </c>
      <c r="E101" s="198" t="s">
        <v>209</v>
      </c>
      <c r="F101" s="249">
        <v>0.1</v>
      </c>
      <c r="G101" s="249">
        <v>0.1</v>
      </c>
      <c r="H101" s="249">
        <v>0.1</v>
      </c>
      <c r="I101" s="249">
        <v>0.1</v>
      </c>
      <c r="J101" s="249">
        <v>0.1</v>
      </c>
      <c r="K101" s="250">
        <v>1</v>
      </c>
      <c r="L101" s="250">
        <v>1</v>
      </c>
      <c r="M101" s="249">
        <v>0.1</v>
      </c>
      <c r="N101" s="249">
        <v>0</v>
      </c>
      <c r="O101" s="249">
        <v>0</v>
      </c>
      <c r="P101" s="249">
        <v>0.1</v>
      </c>
      <c r="Q101" s="249">
        <v>0</v>
      </c>
      <c r="R101" s="250">
        <v>1</v>
      </c>
      <c r="S101" s="256" t="s">
        <v>881</v>
      </c>
      <c r="T101" s="315" t="s">
        <v>822</v>
      </c>
      <c r="U101" s="357"/>
    </row>
    <row r="102" spans="1:21" s="358" customFormat="1" ht="47.25" customHeight="1">
      <c r="A102" s="190">
        <f t="shared" si="5"/>
        <v>87</v>
      </c>
      <c r="B102" s="248" t="s">
        <v>508</v>
      </c>
      <c r="C102" s="375" t="s">
        <v>689</v>
      </c>
      <c r="D102" s="258" t="s">
        <v>679</v>
      </c>
      <c r="E102" s="198" t="s">
        <v>208</v>
      </c>
      <c r="F102" s="249">
        <v>0.85399999999999998</v>
      </c>
      <c r="G102" s="249">
        <v>0.85399999999999998</v>
      </c>
      <c r="H102" s="249">
        <v>0.85399999999999998</v>
      </c>
      <c r="I102" s="249">
        <v>0.85399999999999998</v>
      </c>
      <c r="J102" s="249">
        <v>0.85399999999999998</v>
      </c>
      <c r="K102" s="250">
        <v>1</v>
      </c>
      <c r="L102" s="250">
        <v>1</v>
      </c>
      <c r="M102" s="249">
        <v>0.85399999999999998</v>
      </c>
      <c r="N102" s="249">
        <v>0.46899999999999997</v>
      </c>
      <c r="O102" s="249">
        <v>0</v>
      </c>
      <c r="P102" s="249">
        <v>0.85399999999999998</v>
      </c>
      <c r="Q102" s="249">
        <v>0.46899999999999997</v>
      </c>
      <c r="R102" s="250">
        <v>1</v>
      </c>
      <c r="S102" s="256" t="s">
        <v>881</v>
      </c>
      <c r="T102" s="315" t="s">
        <v>822</v>
      </c>
      <c r="U102" s="357"/>
    </row>
    <row r="103" spans="1:21" s="358" customFormat="1" ht="42.75" customHeight="1">
      <c r="A103" s="190">
        <f t="shared" si="5"/>
        <v>88</v>
      </c>
      <c r="B103" s="248" t="s">
        <v>508</v>
      </c>
      <c r="C103" s="176" t="s">
        <v>690</v>
      </c>
      <c r="D103" s="258" t="s">
        <v>679</v>
      </c>
      <c r="E103" s="198" t="s">
        <v>209</v>
      </c>
      <c r="F103" s="249">
        <v>2.5190000000000001</v>
      </c>
      <c r="G103" s="249">
        <v>2.5190000000000001</v>
      </c>
      <c r="H103" s="249">
        <v>2.5</v>
      </c>
      <c r="I103" s="249">
        <v>2.5190000000000001</v>
      </c>
      <c r="J103" s="249">
        <v>2.5190000000000001</v>
      </c>
      <c r="K103" s="250">
        <v>2</v>
      </c>
      <c r="L103" s="250">
        <v>2</v>
      </c>
      <c r="M103" s="249">
        <v>2.5190000000000001</v>
      </c>
      <c r="N103" s="249">
        <v>0.8</v>
      </c>
      <c r="O103" s="249">
        <v>0</v>
      </c>
      <c r="P103" s="249">
        <v>2.5190000000000001</v>
      </c>
      <c r="Q103" s="249">
        <v>0.8</v>
      </c>
      <c r="R103" s="250">
        <v>1</v>
      </c>
      <c r="S103" s="256" t="s">
        <v>881</v>
      </c>
      <c r="T103" s="315" t="s">
        <v>822</v>
      </c>
      <c r="U103" s="357"/>
    </row>
    <row r="104" spans="1:21" s="358" customFormat="1" ht="71.25" customHeight="1">
      <c r="A104" s="190">
        <f t="shared" si="5"/>
        <v>89</v>
      </c>
      <c r="B104" s="248" t="s">
        <v>508</v>
      </c>
      <c r="C104" s="176" t="s">
        <v>691</v>
      </c>
      <c r="D104" s="258" t="s">
        <v>679</v>
      </c>
      <c r="E104" s="198" t="s">
        <v>209</v>
      </c>
      <c r="F104" s="249">
        <v>0.71499999999999997</v>
      </c>
      <c r="G104" s="249">
        <v>0.71499999999999997</v>
      </c>
      <c r="H104" s="249">
        <v>0.7</v>
      </c>
      <c r="I104" s="249">
        <v>0.71499999999999997</v>
      </c>
      <c r="J104" s="249">
        <v>0.71499999999999997</v>
      </c>
      <c r="K104" s="250">
        <v>4</v>
      </c>
      <c r="L104" s="250">
        <v>4</v>
      </c>
      <c r="M104" s="249">
        <v>0.71499999999999997</v>
      </c>
      <c r="N104" s="249">
        <v>0</v>
      </c>
      <c r="O104" s="249">
        <v>0</v>
      </c>
      <c r="P104" s="249">
        <v>0.71499999999999997</v>
      </c>
      <c r="Q104" s="249">
        <v>0</v>
      </c>
      <c r="R104" s="250">
        <v>1</v>
      </c>
      <c r="S104" s="256" t="s">
        <v>881</v>
      </c>
      <c r="T104" s="315" t="s">
        <v>822</v>
      </c>
      <c r="U104" s="357"/>
    </row>
    <row r="105" spans="1:21" s="358" customFormat="1" ht="99">
      <c r="A105" s="190">
        <f t="shared" si="5"/>
        <v>90</v>
      </c>
      <c r="B105" s="248" t="s">
        <v>508</v>
      </c>
      <c r="C105" s="176" t="s">
        <v>692</v>
      </c>
      <c r="D105" s="258" t="s">
        <v>679</v>
      </c>
      <c r="E105" s="198" t="s">
        <v>209</v>
      </c>
      <c r="F105" s="249">
        <v>2.4205000000000001</v>
      </c>
      <c r="G105" s="249">
        <v>2.4205000000000001</v>
      </c>
      <c r="H105" s="249">
        <v>2.4205000000000001</v>
      </c>
      <c r="I105" s="249">
        <v>2.4205000000000001</v>
      </c>
      <c r="J105" s="249">
        <v>2.4205000000000001</v>
      </c>
      <c r="K105" s="250">
        <v>5</v>
      </c>
      <c r="L105" s="250">
        <v>5</v>
      </c>
      <c r="M105" s="249">
        <v>2.4205000000000001</v>
      </c>
      <c r="N105" s="249">
        <v>0.47499999999999998</v>
      </c>
      <c r="O105" s="249">
        <v>0</v>
      </c>
      <c r="P105" s="249">
        <v>2.4205000000000001</v>
      </c>
      <c r="Q105" s="249">
        <v>0.47499999999999998</v>
      </c>
      <c r="R105" s="250">
        <v>1</v>
      </c>
      <c r="S105" s="256" t="s">
        <v>881</v>
      </c>
      <c r="T105" s="315" t="s">
        <v>796</v>
      </c>
      <c r="U105" s="357"/>
    </row>
    <row r="106" spans="1:21" s="358" customFormat="1" ht="99">
      <c r="A106" s="190">
        <f t="shared" si="5"/>
        <v>91</v>
      </c>
      <c r="B106" s="248" t="s">
        <v>508</v>
      </c>
      <c r="C106" s="180" t="s">
        <v>693</v>
      </c>
      <c r="D106" s="198" t="s">
        <v>129</v>
      </c>
      <c r="E106" s="198" t="s">
        <v>209</v>
      </c>
      <c r="F106" s="249">
        <v>25</v>
      </c>
      <c r="G106" s="244">
        <v>0</v>
      </c>
      <c r="H106" s="244">
        <v>0</v>
      </c>
      <c r="I106" s="244">
        <v>0</v>
      </c>
      <c r="J106" s="244">
        <v>0</v>
      </c>
      <c r="K106" s="245">
        <v>0</v>
      </c>
      <c r="L106" s="245">
        <v>0</v>
      </c>
      <c r="M106" s="249">
        <v>25</v>
      </c>
      <c r="N106" s="244">
        <v>0</v>
      </c>
      <c r="O106" s="244">
        <v>0</v>
      </c>
      <c r="P106" s="244">
        <v>0</v>
      </c>
      <c r="Q106" s="244">
        <v>0</v>
      </c>
      <c r="R106" s="250">
        <v>1</v>
      </c>
      <c r="S106" s="256" t="s">
        <v>881</v>
      </c>
      <c r="T106" s="316" t="s">
        <v>789</v>
      </c>
      <c r="U106" s="357"/>
    </row>
    <row r="107" spans="1:21" s="358" customFormat="1" ht="49.5">
      <c r="A107" s="190">
        <f t="shared" si="5"/>
        <v>92</v>
      </c>
      <c r="B107" s="248" t="s">
        <v>508</v>
      </c>
      <c r="C107" s="176" t="s">
        <v>694</v>
      </c>
      <c r="D107" s="198" t="s">
        <v>150</v>
      </c>
      <c r="E107" s="198" t="s">
        <v>209</v>
      </c>
      <c r="F107" s="249">
        <v>56</v>
      </c>
      <c r="G107" s="249">
        <v>0</v>
      </c>
      <c r="H107" s="249">
        <v>0</v>
      </c>
      <c r="I107" s="249">
        <v>0</v>
      </c>
      <c r="J107" s="249">
        <v>0</v>
      </c>
      <c r="K107" s="250">
        <v>0</v>
      </c>
      <c r="L107" s="250">
        <v>0</v>
      </c>
      <c r="M107" s="249">
        <v>56</v>
      </c>
      <c r="N107" s="249">
        <v>0</v>
      </c>
      <c r="O107" s="249">
        <v>0</v>
      </c>
      <c r="P107" s="249">
        <v>0</v>
      </c>
      <c r="Q107" s="249">
        <v>0</v>
      </c>
      <c r="R107" s="250">
        <v>1</v>
      </c>
      <c r="S107" s="256" t="s">
        <v>881</v>
      </c>
      <c r="T107" s="315" t="s">
        <v>825</v>
      </c>
      <c r="U107" s="357"/>
    </row>
    <row r="108" spans="1:21" s="358" customFormat="1" ht="66">
      <c r="A108" s="190">
        <f t="shared" si="5"/>
        <v>93</v>
      </c>
      <c r="B108" s="248" t="s">
        <v>508</v>
      </c>
      <c r="C108" s="176" t="s">
        <v>695</v>
      </c>
      <c r="D108" s="198" t="s">
        <v>198</v>
      </c>
      <c r="E108" s="198" t="s">
        <v>209</v>
      </c>
      <c r="F108" s="249">
        <v>17</v>
      </c>
      <c r="G108" s="249">
        <v>0</v>
      </c>
      <c r="H108" s="249">
        <v>0</v>
      </c>
      <c r="I108" s="249">
        <v>0</v>
      </c>
      <c r="J108" s="249">
        <v>0</v>
      </c>
      <c r="K108" s="250">
        <v>0</v>
      </c>
      <c r="L108" s="250">
        <v>0</v>
      </c>
      <c r="M108" s="249">
        <v>17</v>
      </c>
      <c r="N108" s="249">
        <v>0</v>
      </c>
      <c r="O108" s="249">
        <v>0</v>
      </c>
      <c r="P108" s="249">
        <v>0</v>
      </c>
      <c r="Q108" s="249">
        <v>0</v>
      </c>
      <c r="R108" s="250">
        <v>1</v>
      </c>
      <c r="S108" s="256" t="s">
        <v>881</v>
      </c>
      <c r="T108" s="315" t="s">
        <v>826</v>
      </c>
      <c r="U108" s="357"/>
    </row>
    <row r="109" spans="1:21" s="358" customFormat="1" ht="84" customHeight="1">
      <c r="A109" s="190">
        <f t="shared" si="5"/>
        <v>94</v>
      </c>
      <c r="B109" s="248" t="s">
        <v>508</v>
      </c>
      <c r="C109" s="176" t="s">
        <v>696</v>
      </c>
      <c r="D109" s="198" t="s">
        <v>558</v>
      </c>
      <c r="E109" s="198" t="s">
        <v>209</v>
      </c>
      <c r="F109" s="244">
        <v>0</v>
      </c>
      <c r="G109" s="244">
        <v>0</v>
      </c>
      <c r="H109" s="244">
        <v>0</v>
      </c>
      <c r="I109" s="244">
        <v>0</v>
      </c>
      <c r="J109" s="244">
        <v>0</v>
      </c>
      <c r="K109" s="245">
        <v>0</v>
      </c>
      <c r="L109" s="245">
        <v>0</v>
      </c>
      <c r="M109" s="244">
        <v>0</v>
      </c>
      <c r="N109" s="244">
        <v>0</v>
      </c>
      <c r="O109" s="244">
        <v>0</v>
      </c>
      <c r="P109" s="244">
        <v>0</v>
      </c>
      <c r="Q109" s="244">
        <v>0</v>
      </c>
      <c r="R109" s="250">
        <v>1</v>
      </c>
      <c r="S109" s="256" t="s">
        <v>881</v>
      </c>
      <c r="T109" s="315" t="s">
        <v>828</v>
      </c>
      <c r="U109" s="357"/>
    </row>
    <row r="110" spans="1:21" s="358" customFormat="1" ht="60" customHeight="1">
      <c r="A110" s="190">
        <f t="shared" si="5"/>
        <v>95</v>
      </c>
      <c r="B110" s="248" t="s">
        <v>508</v>
      </c>
      <c r="C110" s="176" t="s">
        <v>697</v>
      </c>
      <c r="D110" s="271" t="s">
        <v>558</v>
      </c>
      <c r="E110" s="271" t="s">
        <v>209</v>
      </c>
      <c r="F110" s="251">
        <v>390</v>
      </c>
      <c r="G110" s="251">
        <v>390</v>
      </c>
      <c r="H110" s="251">
        <v>390</v>
      </c>
      <c r="I110" s="251">
        <v>390</v>
      </c>
      <c r="J110" s="251">
        <v>390</v>
      </c>
      <c r="K110" s="252">
        <v>4</v>
      </c>
      <c r="L110" s="252">
        <v>4</v>
      </c>
      <c r="M110" s="251">
        <v>390</v>
      </c>
      <c r="N110" s="251">
        <v>390</v>
      </c>
      <c r="O110" s="251">
        <v>0</v>
      </c>
      <c r="P110" s="251">
        <v>0</v>
      </c>
      <c r="Q110" s="251">
        <v>390</v>
      </c>
      <c r="R110" s="250">
        <v>1</v>
      </c>
      <c r="S110" s="256" t="s">
        <v>881</v>
      </c>
      <c r="T110" s="318" t="s">
        <v>813</v>
      </c>
      <c r="U110" s="339"/>
    </row>
    <row r="111" spans="1:21" s="358" customFormat="1" ht="71.25" customHeight="1">
      <c r="A111" s="190">
        <f t="shared" si="5"/>
        <v>96</v>
      </c>
      <c r="B111" s="248" t="s">
        <v>218</v>
      </c>
      <c r="C111" s="280" t="s">
        <v>703</v>
      </c>
      <c r="D111" s="271" t="s">
        <v>558</v>
      </c>
      <c r="E111" s="271" t="s">
        <v>209</v>
      </c>
      <c r="F111" s="249">
        <f t="shared" ref="F111:Q116" si="6">SUMIF($E$16:$E$36,$E111,F$16:F$36)</f>
        <v>8791.9806099999987</v>
      </c>
      <c r="G111" s="249">
        <v>11475.4</v>
      </c>
      <c r="H111" s="249">
        <v>11475.4</v>
      </c>
      <c r="I111" s="249">
        <f t="shared" si="6"/>
        <v>11415.72961</v>
      </c>
      <c r="J111" s="249">
        <f t="shared" si="6"/>
        <v>11415.45961</v>
      </c>
      <c r="K111" s="250">
        <f t="shared" si="6"/>
        <v>21</v>
      </c>
      <c r="L111" s="250">
        <f t="shared" si="6"/>
        <v>21</v>
      </c>
      <c r="M111" s="249">
        <f t="shared" si="6"/>
        <v>11375.53961</v>
      </c>
      <c r="N111" s="249">
        <f t="shared" si="6"/>
        <v>7918.0310200000004</v>
      </c>
      <c r="O111" s="249">
        <f t="shared" si="6"/>
        <v>0</v>
      </c>
      <c r="P111" s="249">
        <f t="shared" si="6"/>
        <v>11435.45961</v>
      </c>
      <c r="Q111" s="249">
        <f t="shared" si="6"/>
        <v>7993.19002</v>
      </c>
      <c r="R111" s="250">
        <v>1</v>
      </c>
      <c r="S111" s="256" t="s">
        <v>881</v>
      </c>
      <c r="T111" s="340" t="s">
        <v>698</v>
      </c>
      <c r="U111" s="339"/>
    </row>
    <row r="112" spans="1:21" s="358" customFormat="1" ht="72.75" customHeight="1">
      <c r="A112" s="190">
        <f t="shared" si="5"/>
        <v>97</v>
      </c>
      <c r="B112" s="248" t="s">
        <v>218</v>
      </c>
      <c r="C112" s="281" t="s">
        <v>704</v>
      </c>
      <c r="D112" s="271" t="s">
        <v>558</v>
      </c>
      <c r="E112" s="271" t="s">
        <v>209</v>
      </c>
      <c r="F112" s="249">
        <f t="shared" si="6"/>
        <v>8791.9806099999987</v>
      </c>
      <c r="G112" s="249">
        <v>11475.4</v>
      </c>
      <c r="H112" s="249">
        <v>11475.4</v>
      </c>
      <c r="I112" s="249">
        <f t="shared" si="6"/>
        <v>11415.72961</v>
      </c>
      <c r="J112" s="249">
        <f t="shared" si="6"/>
        <v>11415.45961</v>
      </c>
      <c r="K112" s="250">
        <f t="shared" si="6"/>
        <v>21</v>
      </c>
      <c r="L112" s="250">
        <f t="shared" si="6"/>
        <v>21</v>
      </c>
      <c r="M112" s="249">
        <f t="shared" si="6"/>
        <v>11375.53961</v>
      </c>
      <c r="N112" s="249">
        <f t="shared" si="6"/>
        <v>7918.0310200000004</v>
      </c>
      <c r="O112" s="249">
        <f t="shared" si="6"/>
        <v>0</v>
      </c>
      <c r="P112" s="249">
        <f t="shared" si="6"/>
        <v>11435.45961</v>
      </c>
      <c r="Q112" s="249">
        <f t="shared" si="6"/>
        <v>7993.19002</v>
      </c>
      <c r="R112" s="250">
        <v>1</v>
      </c>
      <c r="S112" s="256" t="s">
        <v>881</v>
      </c>
      <c r="T112" s="318" t="s">
        <v>802</v>
      </c>
      <c r="U112" s="339"/>
    </row>
    <row r="113" spans="1:21" s="358" customFormat="1" ht="135" customHeight="1">
      <c r="A113" s="190">
        <f t="shared" si="5"/>
        <v>98</v>
      </c>
      <c r="B113" s="248" t="s">
        <v>218</v>
      </c>
      <c r="C113" s="282" t="s">
        <v>705</v>
      </c>
      <c r="D113" s="271" t="s">
        <v>558</v>
      </c>
      <c r="E113" s="271" t="s">
        <v>209</v>
      </c>
      <c r="F113" s="249">
        <f t="shared" si="6"/>
        <v>8791.9806099999987</v>
      </c>
      <c r="G113" s="249">
        <v>11475.4</v>
      </c>
      <c r="H113" s="249">
        <v>11475.4</v>
      </c>
      <c r="I113" s="249">
        <f t="shared" si="6"/>
        <v>11415.72961</v>
      </c>
      <c r="J113" s="249">
        <f t="shared" si="6"/>
        <v>11415.45961</v>
      </c>
      <c r="K113" s="250">
        <f t="shared" si="6"/>
        <v>21</v>
      </c>
      <c r="L113" s="250">
        <f t="shared" si="6"/>
        <v>21</v>
      </c>
      <c r="M113" s="249">
        <f t="shared" si="6"/>
        <v>11375.53961</v>
      </c>
      <c r="N113" s="249">
        <f t="shared" si="6"/>
        <v>7918.0310200000004</v>
      </c>
      <c r="O113" s="249">
        <f t="shared" si="6"/>
        <v>0</v>
      </c>
      <c r="P113" s="249">
        <f t="shared" si="6"/>
        <v>11435.45961</v>
      </c>
      <c r="Q113" s="249">
        <f t="shared" si="6"/>
        <v>7993.19002</v>
      </c>
      <c r="R113" s="250">
        <v>1</v>
      </c>
      <c r="S113" s="256" t="s">
        <v>881</v>
      </c>
      <c r="T113" s="341" t="s">
        <v>827</v>
      </c>
      <c r="U113" s="339"/>
    </row>
    <row r="114" spans="1:21" s="358" customFormat="1" ht="99.75" customHeight="1">
      <c r="A114" s="190">
        <f t="shared" si="5"/>
        <v>99</v>
      </c>
      <c r="B114" s="248" t="s">
        <v>218</v>
      </c>
      <c r="C114" s="283" t="s">
        <v>706</v>
      </c>
      <c r="D114" s="271" t="s">
        <v>558</v>
      </c>
      <c r="E114" s="271" t="s">
        <v>209</v>
      </c>
      <c r="F114" s="249">
        <f t="shared" si="6"/>
        <v>8791.9806099999987</v>
      </c>
      <c r="G114" s="249">
        <v>11475.4</v>
      </c>
      <c r="H114" s="249">
        <v>11475.4</v>
      </c>
      <c r="I114" s="249">
        <f t="shared" si="6"/>
        <v>11415.72961</v>
      </c>
      <c r="J114" s="249">
        <f t="shared" si="6"/>
        <v>11415.45961</v>
      </c>
      <c r="K114" s="250">
        <f t="shared" si="6"/>
        <v>21</v>
      </c>
      <c r="L114" s="250">
        <f t="shared" si="6"/>
        <v>21</v>
      </c>
      <c r="M114" s="249">
        <f t="shared" si="6"/>
        <v>11375.53961</v>
      </c>
      <c r="N114" s="249">
        <f t="shared" si="6"/>
        <v>7918.0310200000004</v>
      </c>
      <c r="O114" s="249">
        <f t="shared" si="6"/>
        <v>0</v>
      </c>
      <c r="P114" s="249">
        <f t="shared" si="6"/>
        <v>11435.45961</v>
      </c>
      <c r="Q114" s="249">
        <f t="shared" si="6"/>
        <v>7993.19002</v>
      </c>
      <c r="R114" s="250">
        <v>1</v>
      </c>
      <c r="S114" s="256" t="s">
        <v>881</v>
      </c>
      <c r="T114" s="315" t="s">
        <v>829</v>
      </c>
      <c r="U114" s="357"/>
    </row>
    <row r="115" spans="1:21" s="358" customFormat="1" ht="66.75" customHeight="1">
      <c r="A115" s="190">
        <f t="shared" ref="A115:A123" si="7">A114+1</f>
        <v>100</v>
      </c>
      <c r="B115" s="248" t="s">
        <v>218</v>
      </c>
      <c r="C115" s="282" t="s">
        <v>707</v>
      </c>
      <c r="D115" s="271" t="s">
        <v>558</v>
      </c>
      <c r="E115" s="271" t="s">
        <v>209</v>
      </c>
      <c r="F115" s="249">
        <f t="shared" si="6"/>
        <v>8791.9806099999987</v>
      </c>
      <c r="G115" s="249">
        <v>11475.4</v>
      </c>
      <c r="H115" s="249">
        <v>11475.4</v>
      </c>
      <c r="I115" s="249">
        <f t="shared" si="6"/>
        <v>11415.72961</v>
      </c>
      <c r="J115" s="249">
        <f t="shared" si="6"/>
        <v>11415.45961</v>
      </c>
      <c r="K115" s="250">
        <f t="shared" si="6"/>
        <v>21</v>
      </c>
      <c r="L115" s="250">
        <f t="shared" si="6"/>
        <v>21</v>
      </c>
      <c r="M115" s="249">
        <f t="shared" si="6"/>
        <v>11375.53961</v>
      </c>
      <c r="N115" s="249">
        <f t="shared" si="6"/>
        <v>7918.0310200000004</v>
      </c>
      <c r="O115" s="249">
        <f t="shared" si="6"/>
        <v>0</v>
      </c>
      <c r="P115" s="249">
        <f t="shared" si="6"/>
        <v>11435.45961</v>
      </c>
      <c r="Q115" s="249">
        <f t="shared" si="6"/>
        <v>7993.19002</v>
      </c>
      <c r="R115" s="250">
        <v>1</v>
      </c>
      <c r="S115" s="256" t="s">
        <v>881</v>
      </c>
      <c r="T115" s="315" t="s">
        <v>830</v>
      </c>
      <c r="U115" s="357"/>
    </row>
    <row r="116" spans="1:21" s="358" customFormat="1" ht="72.75" customHeight="1">
      <c r="A116" s="190">
        <f t="shared" si="7"/>
        <v>101</v>
      </c>
      <c r="B116" s="248" t="s">
        <v>218</v>
      </c>
      <c r="C116" s="282" t="s">
        <v>708</v>
      </c>
      <c r="D116" s="271" t="s">
        <v>558</v>
      </c>
      <c r="E116" s="271" t="s">
        <v>209</v>
      </c>
      <c r="F116" s="249">
        <f t="shared" si="6"/>
        <v>8791.9806099999987</v>
      </c>
      <c r="G116" s="249">
        <v>11475.4</v>
      </c>
      <c r="H116" s="249">
        <v>11475.4</v>
      </c>
      <c r="I116" s="249">
        <f t="shared" si="6"/>
        <v>11415.72961</v>
      </c>
      <c r="J116" s="249">
        <f t="shared" si="6"/>
        <v>11415.45961</v>
      </c>
      <c r="K116" s="250">
        <f t="shared" si="6"/>
        <v>21</v>
      </c>
      <c r="L116" s="250">
        <f t="shared" si="6"/>
        <v>21</v>
      </c>
      <c r="M116" s="249">
        <f t="shared" si="6"/>
        <v>11375.53961</v>
      </c>
      <c r="N116" s="249">
        <f t="shared" si="6"/>
        <v>7918.0310200000004</v>
      </c>
      <c r="O116" s="249">
        <f t="shared" si="6"/>
        <v>0</v>
      </c>
      <c r="P116" s="249">
        <f t="shared" si="6"/>
        <v>11435.45961</v>
      </c>
      <c r="Q116" s="249">
        <f t="shared" si="6"/>
        <v>7993.19002</v>
      </c>
      <c r="R116" s="250">
        <v>1</v>
      </c>
      <c r="S116" s="256" t="s">
        <v>881</v>
      </c>
      <c r="T116" s="315" t="s">
        <v>830</v>
      </c>
      <c r="U116" s="357"/>
    </row>
    <row r="117" spans="1:21" s="358" customFormat="1" ht="61.5" customHeight="1">
      <c r="A117" s="190">
        <f t="shared" si="7"/>
        <v>102</v>
      </c>
      <c r="B117" s="248" t="s">
        <v>218</v>
      </c>
      <c r="C117" s="282" t="s">
        <v>709</v>
      </c>
      <c r="D117" s="271" t="s">
        <v>558</v>
      </c>
      <c r="E117" s="271" t="s">
        <v>209</v>
      </c>
      <c r="F117" s="249">
        <v>400</v>
      </c>
      <c r="G117" s="249">
        <v>400</v>
      </c>
      <c r="H117" s="249">
        <v>400</v>
      </c>
      <c r="I117" s="249">
        <v>400</v>
      </c>
      <c r="J117" s="249">
        <v>400</v>
      </c>
      <c r="K117" s="250">
        <v>1</v>
      </c>
      <c r="L117" s="250">
        <v>1</v>
      </c>
      <c r="M117" s="249">
        <v>400</v>
      </c>
      <c r="N117" s="249">
        <v>0</v>
      </c>
      <c r="O117" s="249">
        <v>0</v>
      </c>
      <c r="P117" s="249">
        <v>400</v>
      </c>
      <c r="Q117" s="249">
        <v>0</v>
      </c>
      <c r="R117" s="250">
        <v>1</v>
      </c>
      <c r="S117" s="256" t="s">
        <v>881</v>
      </c>
      <c r="T117" s="315" t="s">
        <v>699</v>
      </c>
      <c r="U117" s="357"/>
    </row>
    <row r="118" spans="1:21" s="358" customFormat="1" ht="39.75" customHeight="1">
      <c r="A118" s="190">
        <f t="shared" si="7"/>
        <v>103</v>
      </c>
      <c r="B118" s="248" t="s">
        <v>218</v>
      </c>
      <c r="C118" s="282" t="s">
        <v>710</v>
      </c>
      <c r="D118" s="271" t="s">
        <v>558</v>
      </c>
      <c r="E118" s="271" t="s">
        <v>209</v>
      </c>
      <c r="F118" s="249">
        <v>378</v>
      </c>
      <c r="G118" s="249">
        <v>378</v>
      </c>
      <c r="H118" s="249">
        <v>378</v>
      </c>
      <c r="I118" s="249">
        <v>378</v>
      </c>
      <c r="J118" s="249">
        <v>378</v>
      </c>
      <c r="K118" s="250">
        <v>1</v>
      </c>
      <c r="L118" s="250">
        <v>1</v>
      </c>
      <c r="M118" s="249">
        <v>378</v>
      </c>
      <c r="N118" s="249">
        <v>0</v>
      </c>
      <c r="O118" s="249">
        <v>0</v>
      </c>
      <c r="P118" s="249">
        <v>378</v>
      </c>
      <c r="Q118" s="249">
        <v>0</v>
      </c>
      <c r="R118" s="250">
        <v>1</v>
      </c>
      <c r="S118" s="256" t="s">
        <v>881</v>
      </c>
      <c r="T118" s="315" t="s">
        <v>700</v>
      </c>
      <c r="U118" s="357"/>
    </row>
    <row r="119" spans="1:21" s="358" customFormat="1" ht="102" customHeight="1">
      <c r="A119" s="190">
        <f t="shared" si="7"/>
        <v>104</v>
      </c>
      <c r="B119" s="248" t="s">
        <v>218</v>
      </c>
      <c r="C119" s="282" t="s">
        <v>711</v>
      </c>
      <c r="D119" s="271" t="s">
        <v>558</v>
      </c>
      <c r="E119" s="271" t="s">
        <v>209</v>
      </c>
      <c r="F119" s="249">
        <f t="shared" ref="F119:Q123" si="8">SUMIF($E$16:$E$36,$E119,F$16:F$36)</f>
        <v>8791.9806099999987</v>
      </c>
      <c r="G119" s="249">
        <v>11475.4</v>
      </c>
      <c r="H119" s="249">
        <v>11475.4</v>
      </c>
      <c r="I119" s="249">
        <f t="shared" si="8"/>
        <v>11415.72961</v>
      </c>
      <c r="J119" s="249">
        <f t="shared" si="8"/>
        <v>11415.45961</v>
      </c>
      <c r="K119" s="250">
        <f t="shared" si="8"/>
        <v>21</v>
      </c>
      <c r="L119" s="250">
        <f t="shared" si="8"/>
        <v>21</v>
      </c>
      <c r="M119" s="249">
        <f t="shared" si="8"/>
        <v>11375.53961</v>
      </c>
      <c r="N119" s="249">
        <f t="shared" si="8"/>
        <v>7918.0310200000004</v>
      </c>
      <c r="O119" s="249">
        <f t="shared" si="8"/>
        <v>0</v>
      </c>
      <c r="P119" s="249">
        <f t="shared" si="8"/>
        <v>11435.45961</v>
      </c>
      <c r="Q119" s="249">
        <f t="shared" si="8"/>
        <v>7993.19002</v>
      </c>
      <c r="R119" s="250">
        <v>1</v>
      </c>
      <c r="S119" s="256" t="s">
        <v>881</v>
      </c>
      <c r="T119" s="315" t="s">
        <v>831</v>
      </c>
      <c r="U119" s="357"/>
    </row>
    <row r="120" spans="1:21" s="358" customFormat="1" ht="54.75" customHeight="1">
      <c r="A120" s="190">
        <f t="shared" si="7"/>
        <v>105</v>
      </c>
      <c r="B120" s="248" t="s">
        <v>218</v>
      </c>
      <c r="C120" s="282" t="s">
        <v>712</v>
      </c>
      <c r="D120" s="271" t="s">
        <v>558</v>
      </c>
      <c r="E120" s="271" t="s">
        <v>209</v>
      </c>
      <c r="F120" s="249">
        <v>400</v>
      </c>
      <c r="G120" s="249">
        <v>400</v>
      </c>
      <c r="H120" s="249">
        <v>400</v>
      </c>
      <c r="I120" s="249">
        <v>400</v>
      </c>
      <c r="J120" s="249">
        <v>400</v>
      </c>
      <c r="K120" s="250">
        <v>1</v>
      </c>
      <c r="L120" s="250">
        <v>1</v>
      </c>
      <c r="M120" s="249">
        <v>400</v>
      </c>
      <c r="N120" s="249"/>
      <c r="O120" s="249">
        <f t="shared" si="8"/>
        <v>0</v>
      </c>
      <c r="P120" s="249">
        <v>400</v>
      </c>
      <c r="Q120" s="249">
        <v>0</v>
      </c>
      <c r="R120" s="250">
        <v>1</v>
      </c>
      <c r="S120" s="256" t="s">
        <v>881</v>
      </c>
      <c r="T120" s="315" t="s">
        <v>701</v>
      </c>
      <c r="U120" s="357"/>
    </row>
    <row r="121" spans="1:21" s="358" customFormat="1" ht="48.75" customHeight="1">
      <c r="A121" s="190">
        <f t="shared" si="7"/>
        <v>106</v>
      </c>
      <c r="B121" s="248" t="s">
        <v>218</v>
      </c>
      <c r="C121" s="282" t="s">
        <v>713</v>
      </c>
      <c r="D121" s="271" t="s">
        <v>558</v>
      </c>
      <c r="E121" s="271" t="s">
        <v>209</v>
      </c>
      <c r="F121" s="249">
        <f t="shared" si="8"/>
        <v>8791.9806099999987</v>
      </c>
      <c r="G121" s="249">
        <v>11475.4</v>
      </c>
      <c r="H121" s="249">
        <v>11475.4</v>
      </c>
      <c r="I121" s="249">
        <f t="shared" si="8"/>
        <v>11415.72961</v>
      </c>
      <c r="J121" s="249">
        <f t="shared" si="8"/>
        <v>11415.45961</v>
      </c>
      <c r="K121" s="250">
        <f t="shared" si="8"/>
        <v>21</v>
      </c>
      <c r="L121" s="250">
        <f t="shared" si="8"/>
        <v>21</v>
      </c>
      <c r="M121" s="249">
        <f t="shared" si="8"/>
        <v>11375.53961</v>
      </c>
      <c r="N121" s="249">
        <f t="shared" si="8"/>
        <v>7918.0310200000004</v>
      </c>
      <c r="O121" s="249">
        <f t="shared" si="8"/>
        <v>0</v>
      </c>
      <c r="P121" s="249">
        <f t="shared" si="8"/>
        <v>11435.45961</v>
      </c>
      <c r="Q121" s="249">
        <f t="shared" si="8"/>
        <v>7993.19002</v>
      </c>
      <c r="R121" s="250">
        <v>1</v>
      </c>
      <c r="S121" s="256" t="s">
        <v>881</v>
      </c>
      <c r="T121" s="315" t="s">
        <v>832</v>
      </c>
      <c r="U121" s="357"/>
    </row>
    <row r="122" spans="1:21" s="358" customFormat="1" ht="42.75" customHeight="1">
      <c r="A122" s="190">
        <f t="shared" si="7"/>
        <v>107</v>
      </c>
      <c r="B122" s="248" t="s">
        <v>218</v>
      </c>
      <c r="C122" s="282" t="s">
        <v>714</v>
      </c>
      <c r="D122" s="271" t="s">
        <v>558</v>
      </c>
      <c r="E122" s="271" t="s">
        <v>209</v>
      </c>
      <c r="F122" s="249">
        <v>100</v>
      </c>
      <c r="G122" s="249">
        <v>100</v>
      </c>
      <c r="H122" s="249">
        <v>100</v>
      </c>
      <c r="I122" s="249">
        <v>100</v>
      </c>
      <c r="J122" s="249">
        <v>100</v>
      </c>
      <c r="K122" s="250">
        <v>1</v>
      </c>
      <c r="L122" s="250">
        <v>1</v>
      </c>
      <c r="M122" s="249">
        <v>100</v>
      </c>
      <c r="N122" s="249">
        <v>0</v>
      </c>
      <c r="O122" s="249">
        <f t="shared" si="8"/>
        <v>0</v>
      </c>
      <c r="P122" s="249">
        <v>100</v>
      </c>
      <c r="Q122" s="249">
        <v>0</v>
      </c>
      <c r="R122" s="250">
        <v>1</v>
      </c>
      <c r="S122" s="256" t="s">
        <v>881</v>
      </c>
      <c r="T122" s="315" t="s">
        <v>702</v>
      </c>
      <c r="U122" s="357"/>
    </row>
    <row r="123" spans="1:21" s="358" customFormat="1" ht="37.5" customHeight="1">
      <c r="A123" s="190">
        <f t="shared" si="7"/>
        <v>108</v>
      </c>
      <c r="B123" s="248" t="s">
        <v>218</v>
      </c>
      <c r="C123" s="261" t="s">
        <v>715</v>
      </c>
      <c r="D123" s="198" t="s">
        <v>558</v>
      </c>
      <c r="E123" s="262" t="s">
        <v>209</v>
      </c>
      <c r="F123" s="278">
        <v>100</v>
      </c>
      <c r="G123" s="278">
        <v>100</v>
      </c>
      <c r="H123" s="278">
        <v>100</v>
      </c>
      <c r="I123" s="278">
        <v>0</v>
      </c>
      <c r="J123" s="278">
        <v>0</v>
      </c>
      <c r="K123" s="279">
        <v>0</v>
      </c>
      <c r="L123" s="279">
        <v>0</v>
      </c>
      <c r="M123" s="278">
        <v>100</v>
      </c>
      <c r="N123" s="278">
        <v>0</v>
      </c>
      <c r="O123" s="278">
        <f t="shared" si="8"/>
        <v>0</v>
      </c>
      <c r="P123" s="278">
        <v>100</v>
      </c>
      <c r="Q123" s="272">
        <v>0</v>
      </c>
      <c r="R123" s="250">
        <v>1</v>
      </c>
      <c r="S123" s="256" t="s">
        <v>881</v>
      </c>
      <c r="T123" s="315" t="s">
        <v>822</v>
      </c>
      <c r="U123" s="357"/>
    </row>
    <row r="124" spans="1:21" s="358" customFormat="1" ht="144.75" customHeight="1">
      <c r="A124" s="190">
        <f t="shared" ref="A124:A149" si="9">A123+1</f>
        <v>109</v>
      </c>
      <c r="B124" s="248" t="s">
        <v>207</v>
      </c>
      <c r="C124" s="338" t="s">
        <v>850</v>
      </c>
      <c r="D124" s="198"/>
      <c r="E124" s="270"/>
      <c r="F124" s="244"/>
      <c r="G124" s="244"/>
      <c r="H124" s="244"/>
      <c r="I124" s="244"/>
      <c r="J124" s="244"/>
      <c r="K124" s="245"/>
      <c r="L124" s="245"/>
      <c r="M124" s="244"/>
      <c r="N124" s="244"/>
      <c r="O124" s="244"/>
      <c r="P124" s="244"/>
      <c r="Q124" s="249"/>
      <c r="R124" s="250"/>
      <c r="S124" s="247"/>
      <c r="T124" s="315" t="s">
        <v>723</v>
      </c>
      <c r="U124" s="357"/>
    </row>
    <row r="125" spans="1:21" s="358" customFormat="1" ht="37.5" customHeight="1">
      <c r="A125" s="190">
        <f t="shared" si="9"/>
        <v>110</v>
      </c>
      <c r="B125" s="248" t="s">
        <v>207</v>
      </c>
      <c r="C125" s="291" t="s">
        <v>716</v>
      </c>
      <c r="D125" s="248" t="s">
        <v>168</v>
      </c>
      <c r="E125" s="198" t="s">
        <v>208</v>
      </c>
      <c r="F125" s="266">
        <f>486000/1000</f>
        <v>486</v>
      </c>
      <c r="G125" s="266">
        <f t="shared" ref="G125:H129" si="10">F125</f>
        <v>486</v>
      </c>
      <c r="H125" s="266">
        <f t="shared" si="10"/>
        <v>486</v>
      </c>
      <c r="I125" s="266">
        <f>J125</f>
        <v>486</v>
      </c>
      <c r="J125" s="266">
        <f>486000/1000</f>
        <v>486</v>
      </c>
      <c r="K125" s="250">
        <v>1</v>
      </c>
      <c r="L125" s="250">
        <v>1</v>
      </c>
      <c r="M125" s="266">
        <v>0</v>
      </c>
      <c r="N125" s="266">
        <v>0</v>
      </c>
      <c r="O125" s="266">
        <v>0</v>
      </c>
      <c r="P125" s="266">
        <v>0</v>
      </c>
      <c r="Q125" s="266">
        <v>0</v>
      </c>
      <c r="R125" s="250">
        <v>90</v>
      </c>
      <c r="S125" s="247" t="s">
        <v>848</v>
      </c>
      <c r="T125" s="315" t="s">
        <v>833</v>
      </c>
      <c r="U125" s="357"/>
    </row>
    <row r="126" spans="1:21" s="358" customFormat="1" ht="37.5" customHeight="1">
      <c r="A126" s="190">
        <f t="shared" si="9"/>
        <v>111</v>
      </c>
      <c r="B126" s="248" t="s">
        <v>207</v>
      </c>
      <c r="C126" s="293" t="s">
        <v>717</v>
      </c>
      <c r="D126" s="248" t="s">
        <v>168</v>
      </c>
      <c r="E126" s="198" t="s">
        <v>208</v>
      </c>
      <c r="F126" s="266">
        <f>29200/1000</f>
        <v>29.2</v>
      </c>
      <c r="G126" s="266">
        <f t="shared" si="10"/>
        <v>29.2</v>
      </c>
      <c r="H126" s="266">
        <f t="shared" si="10"/>
        <v>29.2</v>
      </c>
      <c r="I126" s="266">
        <f t="shared" ref="I126:I131" si="11">J126</f>
        <v>29.2</v>
      </c>
      <c r="J126" s="266">
        <f>29200/1000</f>
        <v>29.2</v>
      </c>
      <c r="K126" s="250">
        <v>1</v>
      </c>
      <c r="L126" s="250">
        <v>1</v>
      </c>
      <c r="M126" s="266">
        <v>0</v>
      </c>
      <c r="N126" s="266">
        <v>0</v>
      </c>
      <c r="O126" s="266">
        <v>0</v>
      </c>
      <c r="P126" s="266">
        <v>0</v>
      </c>
      <c r="Q126" s="266">
        <v>0</v>
      </c>
      <c r="R126" s="250">
        <v>2</v>
      </c>
      <c r="S126" s="247" t="s">
        <v>849</v>
      </c>
      <c r="T126" s="315" t="s">
        <v>833</v>
      </c>
      <c r="U126" s="357"/>
    </row>
    <row r="127" spans="1:21" s="358" customFormat="1" ht="37.5" customHeight="1">
      <c r="A127" s="190">
        <f t="shared" si="9"/>
        <v>112</v>
      </c>
      <c r="B127" s="248" t="s">
        <v>207</v>
      </c>
      <c r="C127" s="291" t="s">
        <v>718</v>
      </c>
      <c r="D127" s="248" t="s">
        <v>168</v>
      </c>
      <c r="E127" s="198" t="s">
        <v>208</v>
      </c>
      <c r="F127" s="266">
        <f>40500/1000</f>
        <v>40.5</v>
      </c>
      <c r="G127" s="266">
        <f t="shared" si="10"/>
        <v>40.5</v>
      </c>
      <c r="H127" s="266">
        <f t="shared" si="10"/>
        <v>40.5</v>
      </c>
      <c r="I127" s="266">
        <f t="shared" si="11"/>
        <v>40.5</v>
      </c>
      <c r="J127" s="266">
        <f>40500/1000</f>
        <v>40.5</v>
      </c>
      <c r="K127" s="250">
        <v>1</v>
      </c>
      <c r="L127" s="250">
        <v>1</v>
      </c>
      <c r="M127" s="266">
        <v>0</v>
      </c>
      <c r="N127" s="266">
        <v>0</v>
      </c>
      <c r="O127" s="266">
        <v>0</v>
      </c>
      <c r="P127" s="266">
        <v>0</v>
      </c>
      <c r="Q127" s="266">
        <v>0</v>
      </c>
      <c r="R127" s="250">
        <v>5</v>
      </c>
      <c r="S127" s="247" t="s">
        <v>584</v>
      </c>
      <c r="T127" s="315" t="s">
        <v>833</v>
      </c>
      <c r="U127" s="357"/>
    </row>
    <row r="128" spans="1:21" s="358" customFormat="1" ht="37.5" customHeight="1">
      <c r="A128" s="190">
        <f t="shared" si="9"/>
        <v>113</v>
      </c>
      <c r="B128" s="248" t="s">
        <v>207</v>
      </c>
      <c r="C128" s="291" t="s">
        <v>719</v>
      </c>
      <c r="D128" s="248" t="s">
        <v>168</v>
      </c>
      <c r="E128" s="198" t="s">
        <v>208</v>
      </c>
      <c r="F128" s="266">
        <f>(1394700-1597.17)/1000</f>
        <v>1393.10283</v>
      </c>
      <c r="G128" s="266">
        <f t="shared" si="10"/>
        <v>1393.10283</v>
      </c>
      <c r="H128" s="266">
        <f t="shared" si="10"/>
        <v>1393.10283</v>
      </c>
      <c r="I128" s="266">
        <f t="shared" si="11"/>
        <v>1380.7529999999999</v>
      </c>
      <c r="J128" s="266">
        <f>1380753/1000</f>
        <v>1380.7529999999999</v>
      </c>
      <c r="K128" s="250">
        <v>1</v>
      </c>
      <c r="L128" s="250">
        <v>1</v>
      </c>
      <c r="M128" s="266">
        <v>0</v>
      </c>
      <c r="N128" s="266">
        <v>0</v>
      </c>
      <c r="O128" s="266">
        <v>0</v>
      </c>
      <c r="P128" s="266">
        <v>0</v>
      </c>
      <c r="Q128" s="266">
        <v>0</v>
      </c>
      <c r="R128" s="250">
        <v>35</v>
      </c>
      <c r="S128" s="247" t="s">
        <v>584</v>
      </c>
      <c r="T128" s="315" t="s">
        <v>833</v>
      </c>
      <c r="U128" s="357"/>
    </row>
    <row r="129" spans="1:21" s="358" customFormat="1" ht="37.5" customHeight="1">
      <c r="A129" s="190">
        <f t="shared" si="9"/>
        <v>114</v>
      </c>
      <c r="B129" s="248" t="s">
        <v>207</v>
      </c>
      <c r="C129" s="293" t="s">
        <v>720</v>
      </c>
      <c r="D129" s="248" t="s">
        <v>168</v>
      </c>
      <c r="E129" s="198" t="s">
        <v>208</v>
      </c>
      <c r="F129" s="266">
        <f>191597.7/1000</f>
        <v>191.5977</v>
      </c>
      <c r="G129" s="266">
        <f t="shared" si="10"/>
        <v>191.5977</v>
      </c>
      <c r="H129" s="266">
        <f t="shared" si="10"/>
        <v>191.5977</v>
      </c>
      <c r="I129" s="266">
        <f t="shared" si="11"/>
        <v>173.09139999999999</v>
      </c>
      <c r="J129" s="266">
        <f>173091.4/1000</f>
        <v>173.09139999999999</v>
      </c>
      <c r="K129" s="250">
        <v>1</v>
      </c>
      <c r="L129" s="250">
        <v>1</v>
      </c>
      <c r="M129" s="266">
        <v>0</v>
      </c>
      <c r="N129" s="266">
        <v>0</v>
      </c>
      <c r="O129" s="266">
        <v>0</v>
      </c>
      <c r="P129" s="266">
        <v>0</v>
      </c>
      <c r="Q129" s="266">
        <v>0</v>
      </c>
      <c r="R129" s="250">
        <v>2</v>
      </c>
      <c r="S129" s="247" t="s">
        <v>584</v>
      </c>
      <c r="T129" s="315" t="s">
        <v>833</v>
      </c>
      <c r="U129" s="357"/>
    </row>
    <row r="130" spans="1:21" s="358" customFormat="1" ht="37.5" customHeight="1">
      <c r="A130" s="190">
        <f t="shared" si="9"/>
        <v>115</v>
      </c>
      <c r="B130" s="248" t="s">
        <v>207</v>
      </c>
      <c r="C130" s="291" t="s">
        <v>721</v>
      </c>
      <c r="D130" s="248" t="s">
        <v>168</v>
      </c>
      <c r="E130" s="198" t="s">
        <v>208</v>
      </c>
      <c r="F130" s="266">
        <f>242775/1000</f>
        <v>242.77500000000001</v>
      </c>
      <c r="G130" s="266">
        <f>F130</f>
        <v>242.77500000000001</v>
      </c>
      <c r="H130" s="266">
        <f>G130</f>
        <v>242.77500000000001</v>
      </c>
      <c r="I130" s="266">
        <f t="shared" si="11"/>
        <v>240</v>
      </c>
      <c r="J130" s="266">
        <f>240000/1000</f>
        <v>240</v>
      </c>
      <c r="K130" s="250">
        <v>1</v>
      </c>
      <c r="L130" s="250">
        <v>1</v>
      </c>
      <c r="M130" s="266">
        <f>240000/1000</f>
        <v>240</v>
      </c>
      <c r="N130" s="266">
        <v>0</v>
      </c>
      <c r="O130" s="266">
        <v>0</v>
      </c>
      <c r="P130" s="266">
        <f>M130</f>
        <v>240</v>
      </c>
      <c r="Q130" s="266">
        <v>0</v>
      </c>
      <c r="R130" s="250">
        <v>3</v>
      </c>
      <c r="S130" s="247" t="s">
        <v>584</v>
      </c>
      <c r="T130" s="315" t="s">
        <v>833</v>
      </c>
      <c r="U130" s="357"/>
    </row>
    <row r="131" spans="1:21" s="358" customFormat="1" ht="37.5" customHeight="1">
      <c r="A131" s="190">
        <f t="shared" si="9"/>
        <v>116</v>
      </c>
      <c r="B131" s="248" t="s">
        <v>207</v>
      </c>
      <c r="C131" s="293" t="s">
        <v>722</v>
      </c>
      <c r="D131" s="248" t="s">
        <v>168</v>
      </c>
      <c r="E131" s="198" t="s">
        <v>208</v>
      </c>
      <c r="F131" s="266">
        <f>16824.47/1000</f>
        <v>16.824470000000002</v>
      </c>
      <c r="G131" s="266">
        <f>F131</f>
        <v>16.824470000000002</v>
      </c>
      <c r="H131" s="266">
        <f>G131</f>
        <v>16.824470000000002</v>
      </c>
      <c r="I131" s="266">
        <f t="shared" si="11"/>
        <v>16.824470000000002</v>
      </c>
      <c r="J131" s="266">
        <f>16824.47/1000</f>
        <v>16.824470000000002</v>
      </c>
      <c r="K131" s="250">
        <v>1</v>
      </c>
      <c r="L131" s="250">
        <v>1</v>
      </c>
      <c r="M131" s="266">
        <f>16824.47/1000</f>
        <v>16.824470000000002</v>
      </c>
      <c r="N131" s="266">
        <v>0</v>
      </c>
      <c r="O131" s="266">
        <v>0</v>
      </c>
      <c r="P131" s="266">
        <f>M131</f>
        <v>16.824470000000002</v>
      </c>
      <c r="Q131" s="266">
        <v>0</v>
      </c>
      <c r="R131" s="250">
        <v>7</v>
      </c>
      <c r="S131" s="247" t="s">
        <v>584</v>
      </c>
      <c r="T131" s="315" t="s">
        <v>833</v>
      </c>
      <c r="U131" s="357"/>
    </row>
    <row r="132" spans="1:21" s="358" customFormat="1" ht="99">
      <c r="A132" s="190">
        <f t="shared" si="9"/>
        <v>117</v>
      </c>
      <c r="B132" s="248" t="s">
        <v>207</v>
      </c>
      <c r="C132" s="292" t="s">
        <v>851</v>
      </c>
      <c r="D132" s="198"/>
      <c r="E132" s="271"/>
      <c r="F132" s="244"/>
      <c r="G132" s="244"/>
      <c r="H132" s="244"/>
      <c r="I132" s="244"/>
      <c r="J132" s="244"/>
      <c r="K132" s="245"/>
      <c r="L132" s="245"/>
      <c r="M132" s="244"/>
      <c r="N132" s="244"/>
      <c r="O132" s="244"/>
      <c r="P132" s="244"/>
      <c r="Q132" s="249"/>
      <c r="R132" s="250"/>
      <c r="S132" s="247"/>
      <c r="T132" s="315" t="s">
        <v>724</v>
      </c>
      <c r="U132" s="357"/>
    </row>
    <row r="133" spans="1:21" s="358" customFormat="1" ht="37.5" customHeight="1">
      <c r="A133" s="190">
        <f t="shared" si="9"/>
        <v>118</v>
      </c>
      <c r="B133" s="248" t="s">
        <v>207</v>
      </c>
      <c r="C133" s="290" t="s">
        <v>725</v>
      </c>
      <c r="D133" s="271" t="s">
        <v>170</v>
      </c>
      <c r="E133" s="198" t="s">
        <v>208</v>
      </c>
      <c r="F133" s="266">
        <f>(202810.83+1597.17)/1000</f>
        <v>204.40799999999999</v>
      </c>
      <c r="G133" s="266">
        <f t="shared" ref="G133:H139" si="12">F133</f>
        <v>204.40799999999999</v>
      </c>
      <c r="H133" s="266">
        <f t="shared" si="12"/>
        <v>204.40799999999999</v>
      </c>
      <c r="I133" s="266">
        <f>J133</f>
        <v>202</v>
      </c>
      <c r="J133" s="266">
        <f>202000/1000</f>
        <v>202</v>
      </c>
      <c r="K133" s="250">
        <v>1</v>
      </c>
      <c r="L133" s="250">
        <v>1</v>
      </c>
      <c r="M133" s="266">
        <v>0</v>
      </c>
      <c r="N133" s="266">
        <v>0</v>
      </c>
      <c r="O133" s="266">
        <v>0</v>
      </c>
      <c r="P133" s="266">
        <v>0</v>
      </c>
      <c r="Q133" s="266">
        <v>0</v>
      </c>
      <c r="R133" s="250"/>
      <c r="S133" s="247"/>
      <c r="T133" s="315" t="s">
        <v>834</v>
      </c>
      <c r="U133" s="357"/>
    </row>
    <row r="134" spans="1:21" s="358" customFormat="1" ht="37.5" customHeight="1">
      <c r="A134" s="190">
        <f t="shared" si="9"/>
        <v>119</v>
      </c>
      <c r="B134" s="248" t="s">
        <v>207</v>
      </c>
      <c r="C134" s="291" t="s">
        <v>726</v>
      </c>
      <c r="D134" s="271" t="s">
        <v>170</v>
      </c>
      <c r="E134" s="198" t="s">
        <v>208</v>
      </c>
      <c r="F134" s="266">
        <f>126789/1000</f>
        <v>126.789</v>
      </c>
      <c r="G134" s="266">
        <f t="shared" si="12"/>
        <v>126.789</v>
      </c>
      <c r="H134" s="266">
        <f t="shared" si="12"/>
        <v>126.789</v>
      </c>
      <c r="I134" s="266">
        <f>J134</f>
        <v>126.682</v>
      </c>
      <c r="J134" s="266">
        <f>126682/1000</f>
        <v>126.682</v>
      </c>
      <c r="K134" s="250">
        <v>1</v>
      </c>
      <c r="L134" s="250">
        <v>1</v>
      </c>
      <c r="M134" s="266">
        <f>126682/1000</f>
        <v>126.682</v>
      </c>
      <c r="N134" s="266">
        <v>0</v>
      </c>
      <c r="O134" s="266">
        <v>0</v>
      </c>
      <c r="P134" s="266">
        <f t="shared" ref="P134:P139" si="13">M134</f>
        <v>126.682</v>
      </c>
      <c r="Q134" s="266">
        <v>0</v>
      </c>
      <c r="R134" s="250">
        <f>3+1+3+1+3+3+1+2+1+2+2+2+2+2</f>
        <v>28</v>
      </c>
      <c r="S134" s="247" t="s">
        <v>584</v>
      </c>
      <c r="T134" s="315" t="s">
        <v>835</v>
      </c>
      <c r="U134" s="357"/>
    </row>
    <row r="135" spans="1:21" s="358" customFormat="1" ht="37.5" customHeight="1">
      <c r="A135" s="190">
        <f t="shared" si="9"/>
        <v>120</v>
      </c>
      <c r="B135" s="248" t="s">
        <v>207</v>
      </c>
      <c r="C135" s="290" t="s">
        <v>727</v>
      </c>
      <c r="D135" s="271" t="s">
        <v>170</v>
      </c>
      <c r="E135" s="198" t="s">
        <v>208</v>
      </c>
      <c r="F135" s="266">
        <f>20300/1000</f>
        <v>20.3</v>
      </c>
      <c r="G135" s="266">
        <f t="shared" si="12"/>
        <v>20.3</v>
      </c>
      <c r="H135" s="266">
        <f t="shared" si="12"/>
        <v>20.3</v>
      </c>
      <c r="I135" s="266">
        <f>19828.7/1000</f>
        <v>19.828700000000001</v>
      </c>
      <c r="J135" s="266">
        <f>I135</f>
        <v>19.828700000000001</v>
      </c>
      <c r="K135" s="250">
        <v>1</v>
      </c>
      <c r="L135" s="250">
        <v>1</v>
      </c>
      <c r="M135" s="266">
        <f>J135</f>
        <v>19.828700000000001</v>
      </c>
      <c r="N135" s="266">
        <v>0</v>
      </c>
      <c r="O135" s="266">
        <v>0</v>
      </c>
      <c r="P135" s="266">
        <f t="shared" si="13"/>
        <v>19.828700000000001</v>
      </c>
      <c r="Q135" s="266">
        <v>0</v>
      </c>
      <c r="R135" s="250">
        <f>1+1</f>
        <v>2</v>
      </c>
      <c r="S135" s="247" t="s">
        <v>728</v>
      </c>
      <c r="T135" s="315" t="s">
        <v>835</v>
      </c>
      <c r="U135" s="357"/>
    </row>
    <row r="136" spans="1:21" s="358" customFormat="1" ht="37.5" customHeight="1">
      <c r="A136" s="190">
        <f t="shared" si="9"/>
        <v>121</v>
      </c>
      <c r="B136" s="248" t="s">
        <v>207</v>
      </c>
      <c r="C136" s="291" t="s">
        <v>729</v>
      </c>
      <c r="D136" s="271" t="s">
        <v>170</v>
      </c>
      <c r="E136" s="198" t="s">
        <v>208</v>
      </c>
      <c r="F136" s="266">
        <f>46429/1000</f>
        <v>46.429000000000002</v>
      </c>
      <c r="G136" s="266">
        <f t="shared" si="12"/>
        <v>46.429000000000002</v>
      </c>
      <c r="H136" s="266">
        <f t="shared" si="12"/>
        <v>46.429000000000002</v>
      </c>
      <c r="I136" s="266">
        <f>J136</f>
        <v>46.429000000000002</v>
      </c>
      <c r="J136" s="266">
        <f>46429/1000</f>
        <v>46.429000000000002</v>
      </c>
      <c r="K136" s="250">
        <v>1</v>
      </c>
      <c r="L136" s="250">
        <v>1</v>
      </c>
      <c r="M136" s="266">
        <f>46429/1000</f>
        <v>46.429000000000002</v>
      </c>
      <c r="N136" s="266">
        <v>0</v>
      </c>
      <c r="O136" s="266">
        <v>0</v>
      </c>
      <c r="P136" s="266">
        <f t="shared" si="13"/>
        <v>46.429000000000002</v>
      </c>
      <c r="Q136" s="266">
        <v>0</v>
      </c>
      <c r="R136" s="250">
        <v>3</v>
      </c>
      <c r="S136" s="247" t="s">
        <v>584</v>
      </c>
      <c r="T136" s="315" t="s">
        <v>835</v>
      </c>
      <c r="U136" s="357"/>
    </row>
    <row r="137" spans="1:21" s="358" customFormat="1" ht="37.5" customHeight="1">
      <c r="A137" s="190">
        <f t="shared" si="9"/>
        <v>122</v>
      </c>
      <c r="B137" s="248" t="s">
        <v>207</v>
      </c>
      <c r="C137" s="290" t="s">
        <v>730</v>
      </c>
      <c r="D137" s="271" t="s">
        <v>170</v>
      </c>
      <c r="E137" s="198" t="s">
        <v>208</v>
      </c>
      <c r="F137" s="266">
        <f>87284/1000</f>
        <v>87.284000000000006</v>
      </c>
      <c r="G137" s="266">
        <f t="shared" si="12"/>
        <v>87.284000000000006</v>
      </c>
      <c r="H137" s="266">
        <f t="shared" si="12"/>
        <v>87.284000000000006</v>
      </c>
      <c r="I137" s="266">
        <f>J137</f>
        <v>87.284000000000006</v>
      </c>
      <c r="J137" s="266">
        <f>87284/1000</f>
        <v>87.284000000000006</v>
      </c>
      <c r="K137" s="250">
        <v>1</v>
      </c>
      <c r="L137" s="250">
        <v>1</v>
      </c>
      <c r="M137" s="266">
        <f>87284/1000</f>
        <v>87.284000000000006</v>
      </c>
      <c r="N137" s="266">
        <v>0</v>
      </c>
      <c r="O137" s="266">
        <v>0</v>
      </c>
      <c r="P137" s="266">
        <f t="shared" si="13"/>
        <v>87.284000000000006</v>
      </c>
      <c r="Q137" s="266">
        <v>0</v>
      </c>
      <c r="R137" s="250">
        <v>1</v>
      </c>
      <c r="S137" s="247" t="s">
        <v>584</v>
      </c>
      <c r="T137" s="315" t="s">
        <v>835</v>
      </c>
      <c r="U137" s="357"/>
    </row>
    <row r="138" spans="1:21" s="358" customFormat="1" ht="37.5" customHeight="1">
      <c r="A138" s="190">
        <f t="shared" si="9"/>
        <v>123</v>
      </c>
      <c r="B138" s="248" t="s">
        <v>207</v>
      </c>
      <c r="C138" s="291" t="s">
        <v>731</v>
      </c>
      <c r="D138" s="271" t="s">
        <v>168</v>
      </c>
      <c r="E138" s="198" t="s">
        <v>208</v>
      </c>
      <c r="F138" s="266">
        <f>8800/1000</f>
        <v>8.8000000000000007</v>
      </c>
      <c r="G138" s="266">
        <f t="shared" si="12"/>
        <v>8.8000000000000007</v>
      </c>
      <c r="H138" s="266">
        <f t="shared" si="12"/>
        <v>8.8000000000000007</v>
      </c>
      <c r="I138" s="266">
        <f>(8800+471.3)/1000</f>
        <v>9.2713000000000001</v>
      </c>
      <c r="J138" s="266">
        <f>I138</f>
        <v>9.2713000000000001</v>
      </c>
      <c r="K138" s="250">
        <v>1</v>
      </c>
      <c r="L138" s="250">
        <v>1</v>
      </c>
      <c r="M138" s="266">
        <f>J138</f>
        <v>9.2713000000000001</v>
      </c>
      <c r="N138" s="266">
        <v>0</v>
      </c>
      <c r="O138" s="266">
        <v>0</v>
      </c>
      <c r="P138" s="266">
        <f t="shared" si="13"/>
        <v>9.2713000000000001</v>
      </c>
      <c r="Q138" s="266">
        <v>0</v>
      </c>
      <c r="R138" s="250">
        <f>4+1</f>
        <v>5</v>
      </c>
      <c r="S138" s="247" t="s">
        <v>584</v>
      </c>
      <c r="T138" s="315" t="s">
        <v>835</v>
      </c>
      <c r="U138" s="357"/>
    </row>
    <row r="139" spans="1:21" s="358" customFormat="1" ht="37.5" customHeight="1">
      <c r="A139" s="190">
        <f t="shared" si="9"/>
        <v>124</v>
      </c>
      <c r="B139" s="248" t="s">
        <v>207</v>
      </c>
      <c r="C139" s="290" t="s">
        <v>732</v>
      </c>
      <c r="D139" s="274" t="s">
        <v>168</v>
      </c>
      <c r="E139" s="265" t="s">
        <v>208</v>
      </c>
      <c r="F139" s="275">
        <f>5990/1000</f>
        <v>5.99</v>
      </c>
      <c r="G139" s="275">
        <f t="shared" si="12"/>
        <v>5.99</v>
      </c>
      <c r="H139" s="275">
        <f t="shared" si="12"/>
        <v>5.99</v>
      </c>
      <c r="I139" s="275">
        <f>J139</f>
        <v>5.99</v>
      </c>
      <c r="J139" s="275">
        <f>5990/1000</f>
        <v>5.99</v>
      </c>
      <c r="K139" s="335">
        <v>1</v>
      </c>
      <c r="L139" s="335">
        <v>1</v>
      </c>
      <c r="M139" s="275">
        <f>5990/1000</f>
        <v>5.99</v>
      </c>
      <c r="N139" s="275">
        <v>0</v>
      </c>
      <c r="O139" s="275">
        <v>0</v>
      </c>
      <c r="P139" s="275">
        <f t="shared" si="13"/>
        <v>5.99</v>
      </c>
      <c r="Q139" s="275">
        <v>0</v>
      </c>
      <c r="R139" s="335">
        <f>L139</f>
        <v>1</v>
      </c>
      <c r="S139" s="276" t="s">
        <v>584</v>
      </c>
      <c r="T139" s="315" t="s">
        <v>835</v>
      </c>
      <c r="U139" s="357"/>
    </row>
    <row r="140" spans="1:21" s="358" customFormat="1" ht="66">
      <c r="A140" s="190">
        <f t="shared" si="9"/>
        <v>125</v>
      </c>
      <c r="B140" s="267" t="s">
        <v>207</v>
      </c>
      <c r="C140" s="176" t="s">
        <v>852</v>
      </c>
      <c r="D140" s="271" t="s">
        <v>168</v>
      </c>
      <c r="E140" s="271" t="s">
        <v>208</v>
      </c>
      <c r="F140" s="284">
        <v>2000</v>
      </c>
      <c r="G140" s="249">
        <v>2000</v>
      </c>
      <c r="H140" s="249">
        <v>2000</v>
      </c>
      <c r="I140" s="249">
        <v>2000</v>
      </c>
      <c r="J140" s="249">
        <v>978.65</v>
      </c>
      <c r="K140" s="287">
        <v>1</v>
      </c>
      <c r="L140" s="250">
        <v>1</v>
      </c>
      <c r="M140" s="249">
        <v>978.65</v>
      </c>
      <c r="N140" s="249">
        <v>978.65</v>
      </c>
      <c r="O140" s="284">
        <v>0</v>
      </c>
      <c r="P140" s="249">
        <v>978.65</v>
      </c>
      <c r="Q140" s="249">
        <v>978.65</v>
      </c>
      <c r="R140" s="252">
        <v>5</v>
      </c>
      <c r="S140" s="251" t="s">
        <v>733</v>
      </c>
      <c r="T140" s="319" t="s">
        <v>734</v>
      </c>
      <c r="U140" s="357"/>
    </row>
    <row r="141" spans="1:21" s="358" customFormat="1" ht="108" customHeight="1">
      <c r="A141" s="190">
        <f t="shared" si="9"/>
        <v>126</v>
      </c>
      <c r="B141" s="271" t="s">
        <v>207</v>
      </c>
      <c r="C141" s="277" t="s">
        <v>853</v>
      </c>
      <c r="D141" s="262" t="s">
        <v>168</v>
      </c>
      <c r="E141" s="262" t="s">
        <v>208</v>
      </c>
      <c r="F141" s="285">
        <v>1000</v>
      </c>
      <c r="G141" s="263">
        <v>1000</v>
      </c>
      <c r="H141" s="278">
        <v>1000</v>
      </c>
      <c r="I141" s="286">
        <v>1000</v>
      </c>
      <c r="J141" s="286">
        <v>0</v>
      </c>
      <c r="K141" s="288">
        <v>0</v>
      </c>
      <c r="L141" s="289">
        <v>0</v>
      </c>
      <c r="M141" s="286">
        <v>0</v>
      </c>
      <c r="N141" s="286">
        <v>0</v>
      </c>
      <c r="O141" s="285">
        <v>0</v>
      </c>
      <c r="P141" s="289">
        <v>0</v>
      </c>
      <c r="Q141" s="286">
        <v>0</v>
      </c>
      <c r="R141" s="286">
        <v>0</v>
      </c>
      <c r="S141" s="286"/>
      <c r="T141" s="320" t="s">
        <v>735</v>
      </c>
      <c r="U141" s="357"/>
    </row>
    <row r="142" spans="1:21" s="358" customFormat="1" ht="50.25" customHeight="1">
      <c r="A142" s="190">
        <f t="shared" si="9"/>
        <v>127</v>
      </c>
      <c r="B142" s="271" t="s">
        <v>207</v>
      </c>
      <c r="C142" s="294" t="s">
        <v>743</v>
      </c>
      <c r="D142" s="270"/>
      <c r="E142" s="265" t="s">
        <v>208</v>
      </c>
      <c r="F142" s="244">
        <v>0</v>
      </c>
      <c r="G142" s="244">
        <v>0</v>
      </c>
      <c r="H142" s="244">
        <v>0</v>
      </c>
      <c r="I142" s="244">
        <v>0</v>
      </c>
      <c r="J142" s="244">
        <v>0</v>
      </c>
      <c r="K142" s="245">
        <v>0</v>
      </c>
      <c r="L142" s="245">
        <v>0</v>
      </c>
      <c r="M142" s="244">
        <v>0</v>
      </c>
      <c r="N142" s="244">
        <v>0</v>
      </c>
      <c r="O142" s="244">
        <v>0</v>
      </c>
      <c r="P142" s="244">
        <v>0</v>
      </c>
      <c r="Q142" s="249">
        <v>0</v>
      </c>
      <c r="R142" s="250">
        <v>0</v>
      </c>
      <c r="S142" s="247"/>
      <c r="T142" s="321"/>
      <c r="U142" s="357"/>
    </row>
    <row r="143" spans="1:21" s="358" customFormat="1" ht="89.25" customHeight="1">
      <c r="A143" s="190">
        <f t="shared" si="9"/>
        <v>128</v>
      </c>
      <c r="B143" s="267" t="s">
        <v>207</v>
      </c>
      <c r="C143" s="295" t="s">
        <v>744</v>
      </c>
      <c r="D143" s="271"/>
      <c r="E143" s="271" t="s">
        <v>208</v>
      </c>
      <c r="F143" s="249">
        <v>0</v>
      </c>
      <c r="G143" s="249">
        <v>0</v>
      </c>
      <c r="H143" s="249">
        <v>0</v>
      </c>
      <c r="I143" s="249">
        <v>0</v>
      </c>
      <c r="J143" s="249">
        <v>0</v>
      </c>
      <c r="K143" s="250">
        <v>0</v>
      </c>
      <c r="L143" s="250">
        <v>0</v>
      </c>
      <c r="M143" s="249">
        <v>0</v>
      </c>
      <c r="N143" s="249">
        <v>0</v>
      </c>
      <c r="O143" s="249">
        <v>0</v>
      </c>
      <c r="P143" s="249">
        <v>0</v>
      </c>
      <c r="Q143" s="249">
        <v>0</v>
      </c>
      <c r="R143" s="250">
        <v>0</v>
      </c>
      <c r="S143" s="249"/>
      <c r="T143" s="264" t="s">
        <v>740</v>
      </c>
      <c r="U143" s="357"/>
    </row>
    <row r="144" spans="1:21" s="358" customFormat="1" ht="81.75" customHeight="1">
      <c r="A144" s="190">
        <f t="shared" si="9"/>
        <v>129</v>
      </c>
      <c r="B144" s="267" t="s">
        <v>207</v>
      </c>
      <c r="C144" s="295" t="s">
        <v>745</v>
      </c>
      <c r="D144" s="271"/>
      <c r="E144" s="271" t="s">
        <v>208</v>
      </c>
      <c r="F144" s="249">
        <v>0</v>
      </c>
      <c r="G144" s="249">
        <v>0</v>
      </c>
      <c r="H144" s="249">
        <v>0</v>
      </c>
      <c r="I144" s="249">
        <v>0</v>
      </c>
      <c r="J144" s="249">
        <v>0</v>
      </c>
      <c r="K144" s="250">
        <v>0</v>
      </c>
      <c r="L144" s="250">
        <v>0</v>
      </c>
      <c r="M144" s="249">
        <v>0</v>
      </c>
      <c r="N144" s="249">
        <v>0</v>
      </c>
      <c r="O144" s="249">
        <v>0</v>
      </c>
      <c r="P144" s="249">
        <v>0</v>
      </c>
      <c r="Q144" s="249">
        <v>0</v>
      </c>
      <c r="R144" s="250"/>
      <c r="S144" s="249"/>
      <c r="T144" s="322" t="s">
        <v>736</v>
      </c>
      <c r="U144" s="357"/>
    </row>
    <row r="145" spans="1:21" s="358" customFormat="1" ht="37.5" customHeight="1">
      <c r="A145" s="190">
        <f t="shared" si="9"/>
        <v>130</v>
      </c>
      <c r="B145" s="267" t="s">
        <v>207</v>
      </c>
      <c r="C145" s="296" t="s">
        <v>746</v>
      </c>
      <c r="D145" s="271"/>
      <c r="E145" s="271" t="s">
        <v>208</v>
      </c>
      <c r="F145" s="249">
        <v>0</v>
      </c>
      <c r="G145" s="249">
        <v>0</v>
      </c>
      <c r="H145" s="249">
        <v>0</v>
      </c>
      <c r="I145" s="249">
        <v>0</v>
      </c>
      <c r="J145" s="249">
        <v>0</v>
      </c>
      <c r="K145" s="250">
        <v>0</v>
      </c>
      <c r="L145" s="250">
        <v>0</v>
      </c>
      <c r="M145" s="249">
        <v>0</v>
      </c>
      <c r="N145" s="249">
        <v>0</v>
      </c>
      <c r="O145" s="249">
        <v>0</v>
      </c>
      <c r="P145" s="249">
        <v>0</v>
      </c>
      <c r="Q145" s="272">
        <v>0</v>
      </c>
      <c r="R145" s="260">
        <v>0</v>
      </c>
      <c r="S145" s="272"/>
      <c r="T145" s="323"/>
      <c r="U145" s="357"/>
    </row>
    <row r="146" spans="1:21" s="358" customFormat="1" ht="140.25" customHeight="1">
      <c r="A146" s="190">
        <f t="shared" si="9"/>
        <v>131</v>
      </c>
      <c r="B146" s="267" t="s">
        <v>207</v>
      </c>
      <c r="C146" s="295" t="s">
        <v>747</v>
      </c>
      <c r="D146" s="271"/>
      <c r="E146" s="265" t="s">
        <v>208</v>
      </c>
      <c r="F146" s="244">
        <v>0</v>
      </c>
      <c r="G146" s="244">
        <v>0</v>
      </c>
      <c r="H146" s="244">
        <v>0</v>
      </c>
      <c r="I146" s="244">
        <v>0</v>
      </c>
      <c r="J146" s="244">
        <v>0</v>
      </c>
      <c r="K146" s="245">
        <v>0</v>
      </c>
      <c r="L146" s="245">
        <v>0</v>
      </c>
      <c r="M146" s="244">
        <v>0</v>
      </c>
      <c r="N146" s="244">
        <v>0</v>
      </c>
      <c r="O146" s="244">
        <v>0</v>
      </c>
      <c r="P146" s="244">
        <v>0</v>
      </c>
      <c r="Q146" s="249">
        <v>0</v>
      </c>
      <c r="R146" s="250">
        <v>0</v>
      </c>
      <c r="S146" s="249"/>
      <c r="T146" s="282" t="s">
        <v>741</v>
      </c>
      <c r="U146" s="357"/>
    </row>
    <row r="147" spans="1:21" s="358" customFormat="1" ht="66">
      <c r="A147" s="190">
        <f t="shared" si="9"/>
        <v>132</v>
      </c>
      <c r="B147" s="271" t="s">
        <v>207</v>
      </c>
      <c r="C147" s="297" t="s">
        <v>748</v>
      </c>
      <c r="D147" s="271"/>
      <c r="E147" s="271" t="s">
        <v>208</v>
      </c>
      <c r="F147" s="249">
        <v>0</v>
      </c>
      <c r="G147" s="249">
        <v>0</v>
      </c>
      <c r="H147" s="249">
        <v>0</v>
      </c>
      <c r="I147" s="249">
        <v>0</v>
      </c>
      <c r="J147" s="249">
        <v>0</v>
      </c>
      <c r="K147" s="250">
        <v>0</v>
      </c>
      <c r="L147" s="250">
        <v>0</v>
      </c>
      <c r="M147" s="249">
        <v>0</v>
      </c>
      <c r="N147" s="249">
        <v>0</v>
      </c>
      <c r="O147" s="249">
        <v>0</v>
      </c>
      <c r="P147" s="249">
        <v>0</v>
      </c>
      <c r="Q147" s="249">
        <v>0</v>
      </c>
      <c r="R147" s="250">
        <v>0</v>
      </c>
      <c r="S147" s="247"/>
      <c r="T147" s="283" t="s">
        <v>739</v>
      </c>
      <c r="U147" s="357"/>
    </row>
    <row r="148" spans="1:21" s="358" customFormat="1" ht="73.5" customHeight="1">
      <c r="A148" s="190">
        <f t="shared" si="9"/>
        <v>133</v>
      </c>
      <c r="B148" s="271" t="s">
        <v>207</v>
      </c>
      <c r="C148" s="296" t="s">
        <v>749</v>
      </c>
      <c r="D148" s="271"/>
      <c r="E148" s="265" t="s">
        <v>208</v>
      </c>
      <c r="F148" s="244">
        <v>0</v>
      </c>
      <c r="G148" s="244">
        <v>0</v>
      </c>
      <c r="H148" s="244">
        <v>0</v>
      </c>
      <c r="I148" s="244">
        <v>0</v>
      </c>
      <c r="J148" s="244">
        <v>0</v>
      </c>
      <c r="K148" s="245">
        <v>0</v>
      </c>
      <c r="L148" s="245">
        <v>0</v>
      </c>
      <c r="M148" s="244">
        <v>0</v>
      </c>
      <c r="N148" s="244">
        <v>0</v>
      </c>
      <c r="O148" s="272">
        <v>0</v>
      </c>
      <c r="P148" s="244">
        <v>0</v>
      </c>
      <c r="Q148" s="273">
        <v>0</v>
      </c>
      <c r="R148" s="335">
        <v>0</v>
      </c>
      <c r="S148" s="249"/>
      <c r="T148" s="324"/>
      <c r="U148" s="357"/>
    </row>
    <row r="149" spans="1:21" s="358" customFormat="1" ht="173.25" customHeight="1">
      <c r="A149" s="190">
        <f t="shared" si="9"/>
        <v>134</v>
      </c>
      <c r="B149" s="267" t="s">
        <v>207</v>
      </c>
      <c r="C149" s="295" t="s">
        <v>750</v>
      </c>
      <c r="D149" s="271"/>
      <c r="E149" s="271" t="s">
        <v>208</v>
      </c>
      <c r="F149" s="249">
        <v>0</v>
      </c>
      <c r="G149" s="249">
        <v>0</v>
      </c>
      <c r="H149" s="249">
        <v>0</v>
      </c>
      <c r="I149" s="249">
        <v>0</v>
      </c>
      <c r="J149" s="249">
        <v>0</v>
      </c>
      <c r="K149" s="250">
        <v>0</v>
      </c>
      <c r="L149" s="250">
        <v>0</v>
      </c>
      <c r="M149" s="249">
        <v>0</v>
      </c>
      <c r="N149" s="249">
        <v>0</v>
      </c>
      <c r="O149" s="249">
        <v>0</v>
      </c>
      <c r="P149" s="249">
        <v>0</v>
      </c>
      <c r="Q149" s="249">
        <v>0</v>
      </c>
      <c r="R149" s="250">
        <v>0</v>
      </c>
      <c r="S149" s="272"/>
      <c r="T149" s="264" t="s">
        <v>737</v>
      </c>
      <c r="U149" s="357"/>
    </row>
    <row r="150" spans="1:21" s="358" customFormat="1" ht="87.75" customHeight="1">
      <c r="A150" s="190">
        <f t="shared" ref="A150:A163" si="14">A149+1</f>
        <v>135</v>
      </c>
      <c r="B150" s="267" t="s">
        <v>207</v>
      </c>
      <c r="C150" s="295" t="s">
        <v>751</v>
      </c>
      <c r="D150" s="271"/>
      <c r="E150" s="265" t="s">
        <v>208</v>
      </c>
      <c r="F150" s="244">
        <v>0</v>
      </c>
      <c r="G150" s="244">
        <v>0</v>
      </c>
      <c r="H150" s="244">
        <v>0</v>
      </c>
      <c r="I150" s="244">
        <v>0</v>
      </c>
      <c r="J150" s="244">
        <v>0</v>
      </c>
      <c r="K150" s="245">
        <v>0</v>
      </c>
      <c r="L150" s="245">
        <v>0</v>
      </c>
      <c r="M150" s="244">
        <v>0</v>
      </c>
      <c r="N150" s="244">
        <v>0</v>
      </c>
      <c r="O150" s="244">
        <v>0</v>
      </c>
      <c r="P150" s="244">
        <v>0</v>
      </c>
      <c r="Q150" s="272">
        <v>0</v>
      </c>
      <c r="R150" s="260">
        <v>0</v>
      </c>
      <c r="S150" s="272"/>
      <c r="T150" s="282" t="s">
        <v>742</v>
      </c>
      <c r="U150" s="357"/>
    </row>
    <row r="151" spans="1:21" s="358" customFormat="1" ht="73.5" customHeight="1">
      <c r="A151" s="190">
        <f t="shared" si="14"/>
        <v>136</v>
      </c>
      <c r="B151" s="267" t="s">
        <v>207</v>
      </c>
      <c r="C151" s="295" t="s">
        <v>752</v>
      </c>
      <c r="D151" s="271"/>
      <c r="E151" s="271" t="s">
        <v>208</v>
      </c>
      <c r="F151" s="249">
        <v>0</v>
      </c>
      <c r="G151" s="249">
        <v>0</v>
      </c>
      <c r="H151" s="249">
        <v>0</v>
      </c>
      <c r="I151" s="249">
        <v>0</v>
      </c>
      <c r="J151" s="249">
        <v>0</v>
      </c>
      <c r="K151" s="250">
        <v>0</v>
      </c>
      <c r="L151" s="250">
        <v>0</v>
      </c>
      <c r="M151" s="249">
        <v>0</v>
      </c>
      <c r="N151" s="249">
        <v>0</v>
      </c>
      <c r="O151" s="249">
        <v>0</v>
      </c>
      <c r="P151" s="249">
        <v>0</v>
      </c>
      <c r="Q151" s="249">
        <v>0</v>
      </c>
      <c r="R151" s="250">
        <v>0</v>
      </c>
      <c r="S151" s="247"/>
      <c r="T151" s="325" t="s">
        <v>836</v>
      </c>
      <c r="U151" s="357"/>
    </row>
    <row r="152" spans="1:21" s="358" customFormat="1" ht="105.75" customHeight="1">
      <c r="A152" s="190">
        <f t="shared" si="14"/>
        <v>137</v>
      </c>
      <c r="B152" s="267" t="s">
        <v>207</v>
      </c>
      <c r="C152" s="295" t="s">
        <v>753</v>
      </c>
      <c r="D152" s="271"/>
      <c r="E152" s="265" t="s">
        <v>208</v>
      </c>
      <c r="F152" s="244">
        <v>0</v>
      </c>
      <c r="G152" s="244">
        <v>0</v>
      </c>
      <c r="H152" s="244">
        <v>0</v>
      </c>
      <c r="I152" s="244">
        <v>0</v>
      </c>
      <c r="J152" s="244">
        <v>0</v>
      </c>
      <c r="K152" s="245">
        <v>0</v>
      </c>
      <c r="L152" s="245">
        <v>0</v>
      </c>
      <c r="M152" s="244">
        <v>0</v>
      </c>
      <c r="N152" s="244">
        <v>0</v>
      </c>
      <c r="O152" s="249">
        <v>0</v>
      </c>
      <c r="P152" s="249">
        <v>0</v>
      </c>
      <c r="Q152" s="249">
        <v>0</v>
      </c>
      <c r="R152" s="335">
        <v>0</v>
      </c>
      <c r="S152" s="247"/>
      <c r="T152" s="326" t="s">
        <v>738</v>
      </c>
      <c r="U152" s="357"/>
    </row>
    <row r="153" spans="1:21" s="358" customFormat="1" ht="86.25" customHeight="1">
      <c r="A153" s="190">
        <f t="shared" si="14"/>
        <v>138</v>
      </c>
      <c r="B153" s="248" t="s">
        <v>207</v>
      </c>
      <c r="C153" s="180" t="s">
        <v>844</v>
      </c>
      <c r="D153" s="198" t="s">
        <v>192</v>
      </c>
      <c r="E153" s="271" t="s">
        <v>208</v>
      </c>
      <c r="F153" s="372">
        <v>540</v>
      </c>
      <c r="G153" s="249">
        <v>540</v>
      </c>
      <c r="H153" s="249">
        <v>540</v>
      </c>
      <c r="I153" s="249">
        <v>532.35</v>
      </c>
      <c r="J153" s="249">
        <v>532.35</v>
      </c>
      <c r="K153" s="250">
        <v>2</v>
      </c>
      <c r="L153" s="250">
        <v>2</v>
      </c>
      <c r="M153" s="249">
        <v>532.4</v>
      </c>
      <c r="N153" s="249">
        <v>532.4</v>
      </c>
      <c r="O153" s="244">
        <v>0</v>
      </c>
      <c r="P153" s="244">
        <v>532.4</v>
      </c>
      <c r="Q153" s="244">
        <v>532.4</v>
      </c>
      <c r="R153" s="250">
        <v>15</v>
      </c>
      <c r="S153" s="247" t="s">
        <v>584</v>
      </c>
      <c r="T153" s="316" t="s">
        <v>754</v>
      </c>
      <c r="U153" s="357"/>
    </row>
    <row r="154" spans="1:21" s="358" customFormat="1" ht="121.5" customHeight="1">
      <c r="A154" s="190">
        <f t="shared" si="14"/>
        <v>139</v>
      </c>
      <c r="B154" s="248" t="s">
        <v>207</v>
      </c>
      <c r="C154" s="176" t="s">
        <v>845</v>
      </c>
      <c r="D154" s="198" t="s">
        <v>132</v>
      </c>
      <c r="E154" s="198" t="s">
        <v>208</v>
      </c>
      <c r="F154" s="372">
        <v>210</v>
      </c>
      <c r="G154" s="249">
        <v>210</v>
      </c>
      <c r="H154" s="249">
        <v>210</v>
      </c>
      <c r="I154" s="249">
        <v>210</v>
      </c>
      <c r="J154" s="249">
        <v>210</v>
      </c>
      <c r="K154" s="250">
        <v>0</v>
      </c>
      <c r="L154" s="250">
        <v>0</v>
      </c>
      <c r="M154" s="249">
        <v>210</v>
      </c>
      <c r="N154" s="249">
        <v>210</v>
      </c>
      <c r="O154" s="249">
        <v>0</v>
      </c>
      <c r="P154" s="249">
        <v>210</v>
      </c>
      <c r="Q154" s="249">
        <v>210</v>
      </c>
      <c r="R154" s="250">
        <v>29</v>
      </c>
      <c r="S154" s="337" t="s">
        <v>840</v>
      </c>
      <c r="T154" s="315" t="s">
        <v>841</v>
      </c>
      <c r="U154" s="357"/>
    </row>
    <row r="155" spans="1:21" s="358" customFormat="1" ht="72" customHeight="1">
      <c r="A155" s="190">
        <f t="shared" si="14"/>
        <v>140</v>
      </c>
      <c r="B155" s="248" t="s">
        <v>207</v>
      </c>
      <c r="C155" s="176" t="s">
        <v>846</v>
      </c>
      <c r="D155" s="198" t="s">
        <v>132</v>
      </c>
      <c r="E155" s="198" t="s">
        <v>208</v>
      </c>
      <c r="F155" s="372">
        <v>167.5</v>
      </c>
      <c r="G155" s="249">
        <v>167.5</v>
      </c>
      <c r="H155" s="249">
        <v>167.5</v>
      </c>
      <c r="I155" s="249">
        <v>167.5</v>
      </c>
      <c r="J155" s="249">
        <v>167.5</v>
      </c>
      <c r="K155" s="250">
        <v>0</v>
      </c>
      <c r="L155" s="250">
        <v>0</v>
      </c>
      <c r="M155" s="249">
        <v>167.5</v>
      </c>
      <c r="N155" s="249">
        <v>89</v>
      </c>
      <c r="O155" s="249">
        <v>0</v>
      </c>
      <c r="P155" s="249">
        <v>167.5</v>
      </c>
      <c r="Q155" s="249">
        <v>89</v>
      </c>
      <c r="R155" s="250">
        <v>1</v>
      </c>
      <c r="S155" s="337" t="s">
        <v>842</v>
      </c>
      <c r="T155" s="315" t="s">
        <v>755</v>
      </c>
      <c r="U155" s="357"/>
    </row>
    <row r="156" spans="1:21" s="358" customFormat="1" ht="81.75" customHeight="1">
      <c r="A156" s="190">
        <f t="shared" si="14"/>
        <v>141</v>
      </c>
      <c r="B156" s="248" t="s">
        <v>207</v>
      </c>
      <c r="C156" s="176" t="s">
        <v>847</v>
      </c>
      <c r="D156" s="198" t="s">
        <v>132</v>
      </c>
      <c r="E156" s="198" t="s">
        <v>208</v>
      </c>
      <c r="F156" s="372">
        <v>82.5</v>
      </c>
      <c r="G156" s="249">
        <v>82.5</v>
      </c>
      <c r="H156" s="249">
        <v>82.5</v>
      </c>
      <c r="I156" s="249">
        <v>82.5</v>
      </c>
      <c r="J156" s="249">
        <v>82.5</v>
      </c>
      <c r="K156" s="250">
        <v>0</v>
      </c>
      <c r="L156" s="250">
        <v>0</v>
      </c>
      <c r="M156" s="249">
        <v>82.5</v>
      </c>
      <c r="N156" s="249">
        <v>0</v>
      </c>
      <c r="O156" s="249">
        <v>0</v>
      </c>
      <c r="P156" s="249">
        <v>82.5</v>
      </c>
      <c r="Q156" s="249">
        <v>0</v>
      </c>
      <c r="R156" s="250">
        <v>1</v>
      </c>
      <c r="S156" s="247" t="s">
        <v>843</v>
      </c>
      <c r="T156" s="315" t="s">
        <v>756</v>
      </c>
      <c r="U156" s="357"/>
    </row>
    <row r="157" spans="1:21" s="358" customFormat="1" ht="390" customHeight="1">
      <c r="A157" s="190">
        <f t="shared" si="14"/>
        <v>142</v>
      </c>
      <c r="B157" s="248" t="s">
        <v>207</v>
      </c>
      <c r="C157" s="180" t="s">
        <v>769</v>
      </c>
      <c r="D157" s="198"/>
      <c r="E157" s="198" t="s">
        <v>208</v>
      </c>
      <c r="F157" s="244">
        <v>600</v>
      </c>
      <c r="G157" s="244">
        <v>0</v>
      </c>
      <c r="H157" s="244">
        <v>0</v>
      </c>
      <c r="I157" s="244">
        <v>0</v>
      </c>
      <c r="J157" s="244">
        <v>0</v>
      </c>
      <c r="K157" s="245">
        <v>0</v>
      </c>
      <c r="L157" s="245">
        <v>0</v>
      </c>
      <c r="M157" s="244">
        <v>0</v>
      </c>
      <c r="N157" s="244">
        <v>0</v>
      </c>
      <c r="O157" s="244">
        <v>0</v>
      </c>
      <c r="P157" s="244">
        <v>0</v>
      </c>
      <c r="Q157" s="244">
        <v>0</v>
      </c>
      <c r="R157" s="245">
        <v>11</v>
      </c>
      <c r="S157" s="247" t="s">
        <v>759</v>
      </c>
      <c r="T157" s="327" t="s">
        <v>760</v>
      </c>
      <c r="U157" s="357"/>
    </row>
    <row r="158" spans="1:21" s="358" customFormat="1" ht="409.5">
      <c r="A158" s="190">
        <f t="shared" si="14"/>
        <v>143</v>
      </c>
      <c r="B158" s="248" t="s">
        <v>207</v>
      </c>
      <c r="C158" s="302" t="s">
        <v>770</v>
      </c>
      <c r="D158" s="198"/>
      <c r="E158" s="198" t="s">
        <v>208</v>
      </c>
      <c r="F158" s="249">
        <v>0</v>
      </c>
      <c r="G158" s="249">
        <v>0</v>
      </c>
      <c r="H158" s="249">
        <v>0</v>
      </c>
      <c r="I158" s="249">
        <v>0</v>
      </c>
      <c r="J158" s="249">
        <v>0</v>
      </c>
      <c r="K158" s="250">
        <v>0</v>
      </c>
      <c r="L158" s="250">
        <v>0</v>
      </c>
      <c r="M158" s="249">
        <v>0</v>
      </c>
      <c r="N158" s="249">
        <v>0</v>
      </c>
      <c r="O158" s="249">
        <v>0</v>
      </c>
      <c r="P158" s="249">
        <v>0</v>
      </c>
      <c r="Q158" s="249">
        <v>0</v>
      </c>
      <c r="R158" s="250" t="s">
        <v>761</v>
      </c>
      <c r="S158" s="247" t="s">
        <v>762</v>
      </c>
      <c r="T158" s="280" t="s">
        <v>763</v>
      </c>
      <c r="U158" s="357"/>
    </row>
    <row r="159" spans="1:21" s="358" customFormat="1" ht="115.5">
      <c r="A159" s="190">
        <f t="shared" si="14"/>
        <v>144</v>
      </c>
      <c r="B159" s="248" t="s">
        <v>207</v>
      </c>
      <c r="C159" s="176" t="s">
        <v>771</v>
      </c>
      <c r="D159" s="198"/>
      <c r="E159" s="198" t="s">
        <v>208</v>
      </c>
      <c r="F159" s="249">
        <v>0</v>
      </c>
      <c r="G159" s="249">
        <v>0</v>
      </c>
      <c r="H159" s="249">
        <v>0</v>
      </c>
      <c r="I159" s="249">
        <v>0</v>
      </c>
      <c r="J159" s="249">
        <v>0</v>
      </c>
      <c r="K159" s="250">
        <v>0</v>
      </c>
      <c r="L159" s="250">
        <v>0</v>
      </c>
      <c r="M159" s="249">
        <v>0</v>
      </c>
      <c r="N159" s="249">
        <v>0</v>
      </c>
      <c r="O159" s="249">
        <v>0</v>
      </c>
      <c r="P159" s="249">
        <v>0</v>
      </c>
      <c r="Q159" s="249">
        <v>0</v>
      </c>
      <c r="R159" s="250">
        <v>1</v>
      </c>
      <c r="S159" s="247" t="s">
        <v>764</v>
      </c>
      <c r="T159" s="328" t="s">
        <v>765</v>
      </c>
      <c r="U159" s="357"/>
    </row>
    <row r="160" spans="1:21" s="358" customFormat="1" ht="409.5">
      <c r="A160" s="190">
        <f t="shared" si="14"/>
        <v>145</v>
      </c>
      <c r="B160" s="248" t="s">
        <v>207</v>
      </c>
      <c r="C160" s="264" t="s">
        <v>772</v>
      </c>
      <c r="D160" s="198"/>
      <c r="E160" s="198" t="s">
        <v>208</v>
      </c>
      <c r="F160" s="249">
        <v>0</v>
      </c>
      <c r="G160" s="249">
        <v>0</v>
      </c>
      <c r="H160" s="249">
        <v>0</v>
      </c>
      <c r="I160" s="249">
        <v>0</v>
      </c>
      <c r="J160" s="249">
        <v>0</v>
      </c>
      <c r="K160" s="250">
        <v>0</v>
      </c>
      <c r="L160" s="250">
        <v>0</v>
      </c>
      <c r="M160" s="249">
        <v>0</v>
      </c>
      <c r="N160" s="249">
        <v>0</v>
      </c>
      <c r="O160" s="249">
        <v>0</v>
      </c>
      <c r="P160" s="249">
        <v>0</v>
      </c>
      <c r="Q160" s="249">
        <v>0</v>
      </c>
      <c r="R160" s="250">
        <v>1</v>
      </c>
      <c r="S160" s="249" t="s">
        <v>766</v>
      </c>
      <c r="T160" s="359" t="s">
        <v>767</v>
      </c>
      <c r="U160" s="357"/>
    </row>
    <row r="161" spans="1:21" s="368" customFormat="1" ht="99.75" thickBot="1">
      <c r="A161" s="360">
        <f t="shared" si="14"/>
        <v>146</v>
      </c>
      <c r="B161" s="248" t="s">
        <v>207</v>
      </c>
      <c r="C161" s="361" t="s">
        <v>773</v>
      </c>
      <c r="D161" s="362"/>
      <c r="E161" s="362" t="s">
        <v>208</v>
      </c>
      <c r="F161" s="363">
        <v>0</v>
      </c>
      <c r="G161" s="363">
        <v>0</v>
      </c>
      <c r="H161" s="363">
        <v>0</v>
      </c>
      <c r="I161" s="363">
        <v>0</v>
      </c>
      <c r="J161" s="363">
        <v>0</v>
      </c>
      <c r="K161" s="364">
        <v>0</v>
      </c>
      <c r="L161" s="364">
        <v>0</v>
      </c>
      <c r="M161" s="363">
        <v>0</v>
      </c>
      <c r="N161" s="363">
        <v>0</v>
      </c>
      <c r="O161" s="363">
        <v>0</v>
      </c>
      <c r="P161" s="363">
        <v>0</v>
      </c>
      <c r="Q161" s="363">
        <v>0</v>
      </c>
      <c r="R161" s="364">
        <v>120</v>
      </c>
      <c r="S161" s="365" t="s">
        <v>762</v>
      </c>
      <c r="T161" s="366" t="s">
        <v>768</v>
      </c>
      <c r="U161" s="367"/>
    </row>
    <row r="162" spans="1:21" ht="280.5">
      <c r="A162" s="189">
        <f t="shared" si="14"/>
        <v>147</v>
      </c>
      <c r="B162" s="248" t="s">
        <v>207</v>
      </c>
      <c r="C162" s="180" t="s">
        <v>854</v>
      </c>
      <c r="D162" s="198" t="s">
        <v>199</v>
      </c>
      <c r="E162" s="198" t="s">
        <v>208</v>
      </c>
      <c r="F162" s="272">
        <v>60552.5</v>
      </c>
      <c r="G162" s="272">
        <v>60760</v>
      </c>
      <c r="H162" s="272">
        <v>60760</v>
      </c>
      <c r="I162" s="272">
        <v>60400</v>
      </c>
      <c r="J162" s="272">
        <v>60400</v>
      </c>
      <c r="K162" s="260">
        <v>1</v>
      </c>
      <c r="L162" s="260">
        <v>1</v>
      </c>
      <c r="M162" s="272">
        <v>57596.4</v>
      </c>
      <c r="N162" s="272">
        <v>57236.4</v>
      </c>
      <c r="O162" s="272">
        <v>0</v>
      </c>
      <c r="P162" s="272">
        <v>57596.4</v>
      </c>
      <c r="Q162" s="272">
        <v>57236.4</v>
      </c>
      <c r="R162" s="260">
        <v>32</v>
      </c>
      <c r="S162" s="247" t="s">
        <v>774</v>
      </c>
      <c r="T162" s="316" t="s">
        <v>775</v>
      </c>
      <c r="U162" s="23"/>
    </row>
    <row r="163" spans="1:21" ht="102" customHeight="1">
      <c r="A163" s="190">
        <f t="shared" si="14"/>
        <v>148</v>
      </c>
      <c r="B163" s="248" t="s">
        <v>207</v>
      </c>
      <c r="C163" s="264" t="s">
        <v>855</v>
      </c>
      <c r="D163" s="198"/>
      <c r="E163" s="271"/>
      <c r="F163" s="244"/>
      <c r="G163" s="244"/>
      <c r="H163" s="244"/>
      <c r="I163" s="244"/>
      <c r="J163" s="244"/>
      <c r="K163" s="245"/>
      <c r="L163" s="245"/>
      <c r="M163" s="244"/>
      <c r="N163" s="244"/>
      <c r="O163" s="244"/>
      <c r="P163" s="244"/>
      <c r="Q163" s="249"/>
      <c r="R163" s="250"/>
      <c r="S163" s="247"/>
      <c r="T163" s="315"/>
      <c r="U163" s="23"/>
    </row>
    <row r="164" spans="1:21" ht="99">
      <c r="A164" s="190">
        <f t="shared" ref="A164:A175" si="15">A163+1</f>
        <v>149</v>
      </c>
      <c r="B164" s="248" t="s">
        <v>207</v>
      </c>
      <c r="C164" s="176" t="s">
        <v>856</v>
      </c>
      <c r="D164" s="198" t="s">
        <v>198</v>
      </c>
      <c r="E164" s="198" t="s">
        <v>208</v>
      </c>
      <c r="F164" s="249">
        <v>11898.1</v>
      </c>
      <c r="G164" s="249">
        <v>12819.5</v>
      </c>
      <c r="H164" s="249">
        <v>12819.5</v>
      </c>
      <c r="I164" s="249">
        <v>12819.5</v>
      </c>
      <c r="J164" s="249">
        <v>12819.5</v>
      </c>
      <c r="K164" s="250">
        <v>2</v>
      </c>
      <c r="L164" s="250">
        <v>2</v>
      </c>
      <c r="M164" s="249">
        <v>12819.4</v>
      </c>
      <c r="N164" s="249">
        <v>4450.5</v>
      </c>
      <c r="O164" s="249">
        <v>0</v>
      </c>
      <c r="P164" s="249">
        <v>12819.4</v>
      </c>
      <c r="Q164" s="249">
        <v>4450.5</v>
      </c>
      <c r="R164" s="250">
        <v>585.5</v>
      </c>
      <c r="S164" s="247" t="s">
        <v>782</v>
      </c>
      <c r="T164" s="315" t="s">
        <v>781</v>
      </c>
      <c r="U164" s="23"/>
    </row>
    <row r="165" spans="1:21" ht="132">
      <c r="A165" s="190">
        <f t="shared" si="15"/>
        <v>150</v>
      </c>
      <c r="B165" s="248" t="s">
        <v>207</v>
      </c>
      <c r="C165" s="176" t="s">
        <v>857</v>
      </c>
      <c r="D165" s="198" t="s">
        <v>198</v>
      </c>
      <c r="E165" s="198" t="s">
        <v>208</v>
      </c>
      <c r="F165" s="249">
        <v>25800</v>
      </c>
      <c r="G165" s="249">
        <v>29715.3</v>
      </c>
      <c r="H165" s="249">
        <v>29715.3</v>
      </c>
      <c r="I165" s="249">
        <v>29381.7</v>
      </c>
      <c r="J165" s="249">
        <v>29381.7</v>
      </c>
      <c r="K165" s="250">
        <v>3</v>
      </c>
      <c r="L165" s="250">
        <v>3</v>
      </c>
      <c r="M165" s="249">
        <v>29381.7</v>
      </c>
      <c r="N165" s="249">
        <v>3178.6</v>
      </c>
      <c r="O165" s="249">
        <v>0</v>
      </c>
      <c r="P165" s="249">
        <v>29381.7</v>
      </c>
      <c r="Q165" s="249">
        <v>3178.6</v>
      </c>
      <c r="R165" s="250">
        <v>1938</v>
      </c>
      <c r="S165" s="247" t="s">
        <v>782</v>
      </c>
      <c r="T165" s="315" t="s">
        <v>780</v>
      </c>
      <c r="U165" s="23"/>
    </row>
    <row r="166" spans="1:21" ht="313.5">
      <c r="A166" s="190">
        <f t="shared" si="15"/>
        <v>151</v>
      </c>
      <c r="B166" s="248" t="s">
        <v>207</v>
      </c>
      <c r="C166" s="176" t="s">
        <v>858</v>
      </c>
      <c r="D166" s="271" t="s">
        <v>198</v>
      </c>
      <c r="E166" s="198" t="s">
        <v>208</v>
      </c>
      <c r="F166" s="249">
        <v>7770</v>
      </c>
      <c r="G166" s="249">
        <v>12535.1</v>
      </c>
      <c r="H166" s="249">
        <v>12535.1</v>
      </c>
      <c r="I166" s="249">
        <v>2533.4</v>
      </c>
      <c r="J166" s="249">
        <v>2533.4</v>
      </c>
      <c r="K166" s="250">
        <v>2</v>
      </c>
      <c r="L166" s="250">
        <v>2</v>
      </c>
      <c r="M166" s="249">
        <v>773.8</v>
      </c>
      <c r="N166" s="249">
        <v>773.8</v>
      </c>
      <c r="O166" s="249">
        <v>0</v>
      </c>
      <c r="P166" s="249">
        <v>773.8</v>
      </c>
      <c r="Q166" s="249">
        <v>773.8</v>
      </c>
      <c r="R166" s="250">
        <v>286</v>
      </c>
      <c r="S166" s="247" t="s">
        <v>779</v>
      </c>
      <c r="T166" s="315" t="s">
        <v>778</v>
      </c>
      <c r="U166" s="23"/>
    </row>
    <row r="167" spans="1:21" ht="313.5">
      <c r="A167" s="190">
        <f t="shared" si="15"/>
        <v>152</v>
      </c>
      <c r="B167" s="248" t="s">
        <v>207</v>
      </c>
      <c r="C167" s="176" t="s">
        <v>859</v>
      </c>
      <c r="D167" s="198" t="s">
        <v>198</v>
      </c>
      <c r="E167" s="198" t="s">
        <v>208</v>
      </c>
      <c r="F167" s="249">
        <v>10128.700000000001</v>
      </c>
      <c r="G167" s="249">
        <v>5675.38</v>
      </c>
      <c r="H167" s="249">
        <v>5675.4</v>
      </c>
      <c r="I167" s="249">
        <v>2385.5</v>
      </c>
      <c r="J167" s="249">
        <v>2385.5</v>
      </c>
      <c r="K167" s="250">
        <v>6</v>
      </c>
      <c r="L167" s="250">
        <v>6</v>
      </c>
      <c r="M167" s="249">
        <v>2385.5</v>
      </c>
      <c r="N167" s="249">
        <v>2385.5</v>
      </c>
      <c r="O167" s="249">
        <v>0</v>
      </c>
      <c r="P167" s="249">
        <v>2385.5</v>
      </c>
      <c r="Q167" s="249">
        <v>2385.5</v>
      </c>
      <c r="R167" s="250">
        <v>414</v>
      </c>
      <c r="S167" s="247" t="s">
        <v>584</v>
      </c>
      <c r="T167" s="315" t="s">
        <v>777</v>
      </c>
      <c r="U167" s="23"/>
    </row>
    <row r="168" spans="1:21" ht="37.5" customHeight="1">
      <c r="A168" s="190">
        <f t="shared" si="15"/>
        <v>153</v>
      </c>
      <c r="B168" s="248" t="s">
        <v>207</v>
      </c>
      <c r="C168" s="176" t="s">
        <v>860</v>
      </c>
      <c r="D168" s="198" t="s">
        <v>198</v>
      </c>
      <c r="E168" s="198" t="s">
        <v>208</v>
      </c>
      <c r="F168" s="249">
        <v>0</v>
      </c>
      <c r="G168" s="249">
        <v>0</v>
      </c>
      <c r="H168" s="249">
        <v>0</v>
      </c>
      <c r="I168" s="249">
        <v>0</v>
      </c>
      <c r="J168" s="249">
        <v>0</v>
      </c>
      <c r="K168" s="250">
        <v>0</v>
      </c>
      <c r="L168" s="250">
        <v>0</v>
      </c>
      <c r="M168" s="249">
        <v>0</v>
      </c>
      <c r="N168" s="249">
        <v>0</v>
      </c>
      <c r="O168" s="249">
        <v>0</v>
      </c>
      <c r="P168" s="249">
        <v>0</v>
      </c>
      <c r="Q168" s="249">
        <v>0</v>
      </c>
      <c r="R168" s="250">
        <v>0</v>
      </c>
      <c r="S168" s="247"/>
      <c r="T168" s="315" t="s">
        <v>861</v>
      </c>
      <c r="U168" s="23"/>
    </row>
    <row r="169" spans="1:21" ht="148.5">
      <c r="A169" s="190">
        <f>A168+1</f>
        <v>154</v>
      </c>
      <c r="B169" s="248" t="s">
        <v>207</v>
      </c>
      <c r="C169" s="176" t="s">
        <v>862</v>
      </c>
      <c r="D169" s="198" t="s">
        <v>198</v>
      </c>
      <c r="E169" s="198" t="s">
        <v>208</v>
      </c>
      <c r="F169" s="249">
        <v>1700</v>
      </c>
      <c r="G169" s="249">
        <v>1700.8</v>
      </c>
      <c r="H169" s="249">
        <v>1700.8</v>
      </c>
      <c r="I169" s="249">
        <v>600.5</v>
      </c>
      <c r="J169" s="249">
        <v>600.5</v>
      </c>
      <c r="K169" s="250">
        <v>4</v>
      </c>
      <c r="L169" s="250">
        <v>4</v>
      </c>
      <c r="M169" s="249">
        <v>81.8</v>
      </c>
      <c r="N169" s="249">
        <v>81.8</v>
      </c>
      <c r="O169" s="249">
        <v>0</v>
      </c>
      <c r="P169" s="249">
        <v>81.8</v>
      </c>
      <c r="Q169" s="249">
        <v>81.8</v>
      </c>
      <c r="R169" s="250">
        <v>2</v>
      </c>
      <c r="S169" s="247" t="s">
        <v>584</v>
      </c>
      <c r="T169" s="315" t="s">
        <v>776</v>
      </c>
      <c r="U169" s="23"/>
    </row>
    <row r="170" spans="1:21" ht="82.5">
      <c r="A170" s="190">
        <f t="shared" si="15"/>
        <v>155</v>
      </c>
      <c r="B170" s="248" t="s">
        <v>207</v>
      </c>
      <c r="C170" s="176" t="s">
        <v>863</v>
      </c>
      <c r="D170" s="198" t="s">
        <v>198</v>
      </c>
      <c r="E170" s="198"/>
      <c r="F170" s="249"/>
      <c r="G170" s="249"/>
      <c r="H170" s="249"/>
      <c r="I170" s="249"/>
      <c r="J170" s="249"/>
      <c r="K170" s="250"/>
      <c r="L170" s="250"/>
      <c r="M170" s="249"/>
      <c r="N170" s="249"/>
      <c r="O170" s="249"/>
      <c r="P170" s="249"/>
      <c r="Q170" s="249"/>
      <c r="R170" s="250"/>
      <c r="S170" s="247"/>
      <c r="T170" s="315"/>
      <c r="U170" s="23"/>
    </row>
    <row r="171" spans="1:21" ht="82.5">
      <c r="A171" s="190">
        <f t="shared" si="15"/>
        <v>156</v>
      </c>
      <c r="B171" s="248" t="s">
        <v>207</v>
      </c>
      <c r="C171" s="176" t="s">
        <v>864</v>
      </c>
      <c r="D171" s="198" t="s">
        <v>198</v>
      </c>
      <c r="E171" s="198" t="s">
        <v>208</v>
      </c>
      <c r="F171" s="249">
        <v>0</v>
      </c>
      <c r="G171" s="249">
        <v>0</v>
      </c>
      <c r="H171" s="249">
        <v>0</v>
      </c>
      <c r="I171" s="249">
        <v>0</v>
      </c>
      <c r="J171" s="249">
        <v>0</v>
      </c>
      <c r="K171" s="250">
        <v>0</v>
      </c>
      <c r="L171" s="250">
        <v>0</v>
      </c>
      <c r="M171" s="249">
        <v>0</v>
      </c>
      <c r="N171" s="249">
        <v>0</v>
      </c>
      <c r="O171" s="249">
        <v>0</v>
      </c>
      <c r="P171" s="249">
        <v>0</v>
      </c>
      <c r="Q171" s="249">
        <v>0</v>
      </c>
      <c r="R171" s="250">
        <v>0</v>
      </c>
      <c r="S171" s="247"/>
      <c r="T171" s="315" t="s">
        <v>837</v>
      </c>
      <c r="U171" s="23"/>
    </row>
    <row r="172" spans="1:21" ht="148.5">
      <c r="A172" s="190">
        <f t="shared" si="15"/>
        <v>157</v>
      </c>
      <c r="B172" s="248" t="s">
        <v>207</v>
      </c>
      <c r="C172" s="176" t="s">
        <v>865</v>
      </c>
      <c r="D172" s="198" t="s">
        <v>198</v>
      </c>
      <c r="E172" s="198" t="s">
        <v>208</v>
      </c>
      <c r="F172" s="249">
        <v>62000</v>
      </c>
      <c r="G172" s="249">
        <v>21129.75</v>
      </c>
      <c r="H172" s="249">
        <v>21129.75</v>
      </c>
      <c r="I172" s="249">
        <v>19122.2</v>
      </c>
      <c r="J172" s="249">
        <v>19122.2</v>
      </c>
      <c r="K172" s="250">
        <v>3</v>
      </c>
      <c r="L172" s="250">
        <v>3</v>
      </c>
      <c r="M172" s="249">
        <v>12077.5</v>
      </c>
      <c r="N172" s="249">
        <v>4317.5</v>
      </c>
      <c r="O172" s="249">
        <v>0</v>
      </c>
      <c r="P172" s="249">
        <v>12077.5</v>
      </c>
      <c r="Q172" s="249">
        <v>4317.5</v>
      </c>
      <c r="R172" s="250">
        <v>5</v>
      </c>
      <c r="S172" s="247" t="s">
        <v>584</v>
      </c>
      <c r="T172" s="315" t="s">
        <v>783</v>
      </c>
      <c r="U172" s="23"/>
    </row>
    <row r="173" spans="1:21" ht="82.5">
      <c r="A173" s="190">
        <f t="shared" si="15"/>
        <v>158</v>
      </c>
      <c r="B173" s="248" t="s">
        <v>207</v>
      </c>
      <c r="C173" s="176" t="s">
        <v>866</v>
      </c>
      <c r="D173" s="198"/>
      <c r="E173" s="198"/>
      <c r="F173" s="249"/>
      <c r="G173" s="249"/>
      <c r="H173" s="249"/>
      <c r="I173" s="249"/>
      <c r="J173" s="249"/>
      <c r="K173" s="250"/>
      <c r="L173" s="250"/>
      <c r="M173" s="249"/>
      <c r="N173" s="249"/>
      <c r="O173" s="249"/>
      <c r="P173" s="249"/>
      <c r="Q173" s="249"/>
      <c r="R173" s="250"/>
      <c r="S173" s="247"/>
      <c r="T173" s="315"/>
      <c r="U173" s="23"/>
    </row>
    <row r="174" spans="1:21" ht="409.5">
      <c r="A174" s="190">
        <f t="shared" si="15"/>
        <v>159</v>
      </c>
      <c r="B174" s="248" t="s">
        <v>207</v>
      </c>
      <c r="C174" s="176" t="s">
        <v>867</v>
      </c>
      <c r="D174" s="198"/>
      <c r="E174" s="198" t="s">
        <v>208</v>
      </c>
      <c r="F174" s="249">
        <v>0</v>
      </c>
      <c r="G174" s="249">
        <v>0</v>
      </c>
      <c r="H174" s="249">
        <v>0</v>
      </c>
      <c r="I174" s="249">
        <v>0</v>
      </c>
      <c r="J174" s="249">
        <v>0</v>
      </c>
      <c r="K174" s="250">
        <v>0</v>
      </c>
      <c r="L174" s="250">
        <v>0</v>
      </c>
      <c r="M174" s="249">
        <v>0</v>
      </c>
      <c r="N174" s="249">
        <v>0</v>
      </c>
      <c r="O174" s="249">
        <v>0</v>
      </c>
      <c r="P174" s="249">
        <v>0</v>
      </c>
      <c r="Q174" s="249">
        <v>0</v>
      </c>
      <c r="R174" s="250">
        <v>4</v>
      </c>
      <c r="S174" s="268" t="s">
        <v>784</v>
      </c>
      <c r="T174" s="315" t="s">
        <v>785</v>
      </c>
      <c r="U174" s="23"/>
    </row>
    <row r="175" spans="1:21" ht="409.5">
      <c r="A175" s="190">
        <f t="shared" si="15"/>
        <v>160</v>
      </c>
      <c r="B175" s="248" t="s">
        <v>207</v>
      </c>
      <c r="C175" s="176" t="s">
        <v>868</v>
      </c>
      <c r="D175" s="198"/>
      <c r="E175" s="198" t="s">
        <v>208</v>
      </c>
      <c r="F175" s="249">
        <v>0</v>
      </c>
      <c r="G175" s="249">
        <v>0</v>
      </c>
      <c r="H175" s="249">
        <v>0</v>
      </c>
      <c r="I175" s="249">
        <v>0</v>
      </c>
      <c r="J175" s="249">
        <v>0</v>
      </c>
      <c r="K175" s="250">
        <v>0</v>
      </c>
      <c r="L175" s="250">
        <v>0</v>
      </c>
      <c r="M175" s="249">
        <v>0</v>
      </c>
      <c r="N175" s="249">
        <v>0</v>
      </c>
      <c r="O175" s="249">
        <v>0</v>
      </c>
      <c r="P175" s="249">
        <v>0</v>
      </c>
      <c r="Q175" s="249">
        <v>0</v>
      </c>
      <c r="R175" s="250">
        <v>7</v>
      </c>
      <c r="S175" s="269" t="s">
        <v>786</v>
      </c>
      <c r="T175" s="315" t="s">
        <v>787</v>
      </c>
      <c r="U175" s="23"/>
    </row>
    <row r="176" spans="1:21" s="1" customFormat="1" ht="16.5">
      <c r="A176" s="205" t="s">
        <v>211</v>
      </c>
      <c r="B176" s="184"/>
      <c r="C176" s="204"/>
      <c r="D176" s="198"/>
      <c r="E176" s="198"/>
      <c r="F176" s="44"/>
      <c r="G176" s="44"/>
      <c r="H176" s="44"/>
      <c r="I176" s="44"/>
      <c r="J176" s="44"/>
      <c r="K176" s="46"/>
      <c r="L176" s="46"/>
      <c r="M176" s="44"/>
      <c r="N176" s="44"/>
      <c r="O176" s="44"/>
      <c r="P176" s="44"/>
      <c r="Q176" s="44"/>
      <c r="R176" s="46"/>
      <c r="S176" s="188"/>
      <c r="T176" s="329"/>
      <c r="U176" s="20"/>
    </row>
    <row r="177" spans="1:21" s="1" customFormat="1" ht="16.5">
      <c r="A177" s="202"/>
      <c r="B177" s="202"/>
      <c r="C177" s="203"/>
      <c r="D177" s="203"/>
      <c r="E177" s="203"/>
      <c r="F177" s="203"/>
      <c r="G177" s="33"/>
      <c r="H177" s="33"/>
      <c r="I177" s="33"/>
      <c r="J177" s="33"/>
      <c r="K177" s="33"/>
      <c r="L177" s="33"/>
      <c r="M177" s="33"/>
      <c r="N177" s="33"/>
      <c r="O177" s="33"/>
      <c r="P177" s="33"/>
      <c r="Q177" s="33"/>
      <c r="R177" s="33"/>
      <c r="S177" s="33"/>
      <c r="T177" s="39"/>
      <c r="U177" s="20"/>
    </row>
    <row r="178" spans="1:21" s="1" customFormat="1" ht="49.5" customHeight="1">
      <c r="A178" s="396" t="s">
        <v>877</v>
      </c>
      <c r="B178" s="396"/>
      <c r="C178" s="397"/>
      <c r="D178" s="397"/>
      <c r="E178" s="397"/>
      <c r="F178" s="397"/>
      <c r="G178" s="397"/>
      <c r="H178" s="397"/>
      <c r="I178" s="397"/>
      <c r="J178" s="173"/>
      <c r="K178" s="389" t="s">
        <v>878</v>
      </c>
      <c r="L178" s="389"/>
      <c r="M178" s="389"/>
      <c r="N178" s="389"/>
      <c r="O178" s="234"/>
      <c r="P178" s="33"/>
      <c r="Q178" s="33"/>
      <c r="R178" s="33"/>
      <c r="S178" s="33"/>
      <c r="T178" s="330"/>
      <c r="U178" s="20"/>
    </row>
    <row r="179" spans="1:21" s="1" customFormat="1" ht="16.5">
      <c r="A179" s="29"/>
      <c r="B179" s="29"/>
      <c r="C179" s="31"/>
      <c r="D179" s="31"/>
      <c r="E179" s="31"/>
      <c r="F179" s="31"/>
      <c r="G179" s="30"/>
      <c r="H179" s="30"/>
      <c r="I179" s="30"/>
      <c r="J179" s="30"/>
      <c r="K179" s="30"/>
      <c r="L179" s="30"/>
      <c r="M179" s="34" t="s">
        <v>183</v>
      </c>
      <c r="N179" s="30"/>
      <c r="O179" s="30"/>
      <c r="P179" s="33"/>
      <c r="Q179" s="33"/>
      <c r="R179" s="33"/>
      <c r="S179" s="33"/>
      <c r="T179" s="330"/>
      <c r="U179" s="20"/>
    </row>
    <row r="180" spans="1:21" s="1" customFormat="1" ht="27" customHeight="1">
      <c r="A180" s="393" t="s">
        <v>545</v>
      </c>
      <c r="B180" s="393"/>
      <c r="C180" s="393"/>
      <c r="D180" s="393"/>
      <c r="E180" s="393"/>
      <c r="F180" s="371"/>
      <c r="G180" s="371"/>
      <c r="H180" s="371"/>
      <c r="I180" s="371"/>
      <c r="J180" s="371"/>
      <c r="K180" s="389" t="s">
        <v>879</v>
      </c>
      <c r="L180" s="389"/>
      <c r="M180" s="389"/>
      <c r="N180" s="389"/>
      <c r="O180" s="235"/>
      <c r="P180" s="35"/>
      <c r="Q180" s="35"/>
      <c r="R180" s="35"/>
      <c r="S180" s="35"/>
      <c r="T180" s="330"/>
      <c r="U180" s="20"/>
    </row>
    <row r="181" spans="1:21" s="1" customFormat="1" ht="16.5">
      <c r="A181" s="29"/>
      <c r="B181" s="29"/>
      <c r="C181" s="31"/>
      <c r="D181" s="31"/>
      <c r="E181" s="31"/>
      <c r="F181" s="31"/>
      <c r="G181" s="30"/>
      <c r="H181" s="30"/>
      <c r="I181" s="30"/>
      <c r="J181" s="30"/>
      <c r="K181" s="30"/>
      <c r="L181" s="30"/>
      <c r="M181" s="34" t="s">
        <v>184</v>
      </c>
      <c r="N181" s="30"/>
      <c r="O181" s="30"/>
      <c r="P181" s="33"/>
      <c r="Q181" s="33"/>
      <c r="R181" s="33"/>
      <c r="S181" s="33"/>
      <c r="T181" s="330"/>
      <c r="U181" s="20"/>
    </row>
    <row r="182" spans="1:21" s="1" customFormat="1" ht="21" customHeight="1">
      <c r="A182" s="29"/>
      <c r="B182" s="29"/>
      <c r="C182" s="31"/>
      <c r="D182" s="31"/>
      <c r="E182" s="31"/>
      <c r="F182" s="31"/>
      <c r="G182" s="30"/>
      <c r="H182" s="30"/>
      <c r="I182" s="30"/>
      <c r="J182" s="30"/>
      <c r="K182" s="394" t="s">
        <v>880</v>
      </c>
      <c r="L182" s="395"/>
      <c r="M182" s="395"/>
      <c r="N182" s="395"/>
      <c r="O182" s="30"/>
      <c r="P182" s="33"/>
      <c r="Q182" s="33"/>
      <c r="R182" s="33"/>
      <c r="S182" s="33"/>
      <c r="T182" s="330"/>
      <c r="U182" s="20"/>
    </row>
    <row r="183" spans="1:21" s="1" customFormat="1" ht="16.5">
      <c r="A183" s="29"/>
      <c r="B183" s="29"/>
      <c r="C183" s="31"/>
      <c r="D183" s="31"/>
      <c r="E183" s="31"/>
      <c r="F183" s="31"/>
      <c r="G183" s="30"/>
      <c r="H183" s="30"/>
      <c r="I183" s="30"/>
      <c r="J183" s="30"/>
      <c r="K183" s="30"/>
      <c r="L183" s="36"/>
      <c r="M183" s="36" t="s">
        <v>1</v>
      </c>
      <c r="N183" s="36"/>
      <c r="O183" s="37"/>
      <c r="P183" s="37"/>
      <c r="Q183" s="37"/>
      <c r="R183" s="37"/>
      <c r="S183" s="37"/>
      <c r="T183" s="330"/>
      <c r="U183" s="20"/>
    </row>
    <row r="184" spans="1:21" s="1" customFormat="1" ht="16.5">
      <c r="A184" s="29"/>
      <c r="B184" s="29"/>
      <c r="C184" s="31"/>
      <c r="D184" s="31"/>
      <c r="E184" s="31"/>
      <c r="F184" s="31"/>
      <c r="G184" s="30"/>
      <c r="H184" s="30"/>
      <c r="I184" s="30"/>
      <c r="J184" s="30"/>
      <c r="K184" s="32"/>
      <c r="L184" s="38"/>
      <c r="M184" s="38"/>
      <c r="N184" s="38"/>
      <c r="O184" s="39"/>
      <c r="P184" s="39"/>
      <c r="Q184" s="39"/>
      <c r="R184" s="39"/>
      <c r="S184" s="39"/>
      <c r="T184" s="330"/>
      <c r="U184" s="20"/>
    </row>
    <row r="185" spans="1:21" s="1" customFormat="1" ht="16.5">
      <c r="A185" s="29"/>
      <c r="B185" s="29"/>
      <c r="C185" s="31"/>
      <c r="D185" s="31"/>
      <c r="E185" s="31"/>
      <c r="F185" s="31"/>
      <c r="G185" s="30"/>
      <c r="H185" s="30"/>
      <c r="I185" s="30"/>
      <c r="J185" s="30"/>
      <c r="K185" s="30"/>
      <c r="L185" s="36"/>
      <c r="M185" s="36" t="s">
        <v>4</v>
      </c>
      <c r="N185" s="36"/>
      <c r="O185" s="37"/>
      <c r="P185" s="37"/>
      <c r="Q185" s="37"/>
      <c r="R185" s="37"/>
      <c r="S185" s="37"/>
      <c r="T185" s="330"/>
      <c r="U185" s="20"/>
    </row>
    <row r="186" spans="1:21" s="1" customFormat="1">
      <c r="A186" s="2"/>
      <c r="B186" s="2"/>
      <c r="C186" s="5"/>
      <c r="D186" s="5"/>
      <c r="E186" s="5"/>
      <c r="F186" s="5"/>
      <c r="G186" s="6"/>
      <c r="H186" s="6"/>
      <c r="I186" s="6"/>
      <c r="J186" s="6"/>
      <c r="K186" s="6"/>
      <c r="L186" s="6"/>
      <c r="M186" s="6"/>
      <c r="N186" s="6"/>
      <c r="O186" s="6"/>
      <c r="P186" s="6"/>
      <c r="Q186" s="6"/>
      <c r="R186" s="6"/>
      <c r="S186" s="6"/>
      <c r="T186" s="331"/>
    </row>
    <row r="187" spans="1:21" s="1" customFormat="1">
      <c r="A187" s="2"/>
      <c r="B187" s="2"/>
      <c r="C187" s="5"/>
      <c r="D187" s="5"/>
      <c r="E187" s="5"/>
      <c r="F187" s="5"/>
      <c r="G187" s="6"/>
      <c r="H187" s="6"/>
      <c r="I187" s="6"/>
      <c r="J187" s="6"/>
      <c r="K187" s="6"/>
      <c r="L187" s="6"/>
      <c r="M187" s="6"/>
      <c r="N187" s="6"/>
      <c r="O187" s="6"/>
      <c r="P187" s="6"/>
      <c r="Q187" s="6"/>
      <c r="R187" s="6"/>
      <c r="S187" s="6"/>
      <c r="T187" s="331"/>
    </row>
    <row r="188" spans="1:21" s="4" customFormat="1">
      <c r="A188" s="9"/>
      <c r="B188" s="9"/>
      <c r="C188" s="10"/>
      <c r="D188" s="10"/>
      <c r="E188" s="10"/>
      <c r="F188" s="10"/>
      <c r="G188" s="11"/>
      <c r="H188" s="11"/>
      <c r="I188" s="11"/>
      <c r="J188" s="11"/>
      <c r="K188" s="11"/>
      <c r="L188" s="11"/>
      <c r="M188" s="11"/>
      <c r="N188" s="11"/>
      <c r="O188" s="11"/>
      <c r="P188" s="11"/>
      <c r="Q188" s="11"/>
      <c r="R188" s="11"/>
      <c r="S188" s="11"/>
      <c r="T188" s="332"/>
    </row>
    <row r="189" spans="1:21" s="4" customFormat="1" outlineLevel="1">
      <c r="A189" s="9"/>
      <c r="B189" s="9"/>
      <c r="C189" s="10"/>
      <c r="D189" s="10"/>
      <c r="E189" s="10"/>
      <c r="F189" s="10"/>
      <c r="G189" s="11"/>
      <c r="H189" s="11"/>
      <c r="I189" s="11"/>
      <c r="J189" s="11"/>
      <c r="K189" s="11"/>
      <c r="L189" s="11"/>
      <c r="M189" s="11"/>
      <c r="N189" s="11"/>
      <c r="O189" s="11"/>
      <c r="P189" s="11"/>
      <c r="Q189" s="11"/>
      <c r="R189" s="11"/>
      <c r="S189" s="11"/>
      <c r="T189" s="332"/>
    </row>
    <row r="190" spans="1:21" s="4" customFormat="1" outlineLevel="1">
      <c r="A190" s="9"/>
      <c r="B190" s="9"/>
      <c r="C190" s="10"/>
      <c r="D190" s="10"/>
      <c r="E190" s="10"/>
      <c r="F190" s="10"/>
      <c r="G190" s="11"/>
      <c r="H190" s="11"/>
      <c r="I190" s="11"/>
      <c r="J190" s="11"/>
      <c r="K190" s="11"/>
      <c r="L190" s="11"/>
      <c r="M190" s="11"/>
      <c r="N190" s="11"/>
      <c r="O190" s="11"/>
      <c r="P190" s="11"/>
      <c r="Q190" s="11"/>
      <c r="R190" s="11"/>
      <c r="S190" s="11"/>
      <c r="T190" s="332"/>
    </row>
    <row r="191" spans="1:21" s="4" customFormat="1" ht="12.75" outlineLevel="1">
      <c r="C191" s="10"/>
      <c r="D191" s="10"/>
      <c r="E191" s="10"/>
      <c r="F191" s="10"/>
      <c r="G191" s="11"/>
      <c r="H191" s="11"/>
      <c r="I191" s="11"/>
      <c r="J191" s="11"/>
      <c r="K191" s="11"/>
      <c r="L191" s="11"/>
      <c r="M191" s="11"/>
      <c r="N191" s="11"/>
      <c r="O191" s="11"/>
      <c r="P191" s="11"/>
      <c r="Q191" s="11"/>
      <c r="R191" s="11"/>
      <c r="S191" s="11"/>
      <c r="T191" s="332"/>
    </row>
    <row r="192" spans="1:21" s="4" customFormat="1" outlineLevel="1">
      <c r="A192" s="9"/>
      <c r="B192" s="9"/>
      <c r="C192" s="10"/>
      <c r="D192" s="10"/>
      <c r="E192" s="10"/>
      <c r="F192" s="10"/>
      <c r="G192" s="11"/>
      <c r="H192" s="11"/>
      <c r="I192" s="11"/>
      <c r="J192" s="11"/>
      <c r="K192" s="11"/>
      <c r="L192" s="11"/>
      <c r="M192" s="11"/>
      <c r="N192" s="11"/>
      <c r="O192" s="11"/>
      <c r="P192" s="11"/>
      <c r="Q192" s="11"/>
      <c r="R192" s="11"/>
      <c r="S192" s="11"/>
      <c r="T192" s="332"/>
    </row>
    <row r="193" spans="1:20" s="4" customFormat="1" outlineLevel="1">
      <c r="A193" s="9"/>
      <c r="B193" s="9"/>
      <c r="C193" s="10"/>
      <c r="D193" s="10"/>
      <c r="E193" s="10"/>
      <c r="F193" s="10"/>
      <c r="G193" s="11"/>
      <c r="H193" s="11"/>
      <c r="I193" s="11"/>
      <c r="J193" s="11"/>
      <c r="K193" s="11"/>
      <c r="L193" s="11"/>
      <c r="M193" s="11"/>
      <c r="N193" s="11"/>
      <c r="O193" s="11"/>
      <c r="P193" s="11"/>
      <c r="Q193" s="11"/>
      <c r="R193" s="11"/>
      <c r="S193" s="11"/>
      <c r="T193" s="332"/>
    </row>
    <row r="194" spans="1:20" s="4" customFormat="1" outlineLevel="1">
      <c r="A194" s="9"/>
      <c r="B194" s="9"/>
      <c r="C194" s="10"/>
      <c r="D194" s="10"/>
      <c r="E194" s="10"/>
      <c r="F194" s="10"/>
      <c r="G194" s="11"/>
      <c r="H194" s="11"/>
      <c r="I194" s="11"/>
      <c r="J194" s="11"/>
      <c r="K194" s="11"/>
      <c r="L194" s="11"/>
      <c r="M194" s="11"/>
      <c r="N194" s="11"/>
      <c r="O194" s="11"/>
      <c r="P194" s="11"/>
      <c r="Q194" s="11"/>
      <c r="R194" s="11"/>
      <c r="S194" s="11"/>
      <c r="T194" s="332"/>
    </row>
    <row r="195" spans="1:20" s="4" customFormat="1" outlineLevel="1">
      <c r="A195" s="142"/>
      <c r="B195" s="142"/>
      <c r="C195" s="10"/>
      <c r="D195" s="10"/>
      <c r="E195" s="10"/>
      <c r="F195" s="10"/>
      <c r="G195" s="11"/>
      <c r="H195" s="11"/>
      <c r="I195" s="11"/>
      <c r="J195" s="11"/>
      <c r="K195" s="11"/>
      <c r="L195" s="11"/>
      <c r="M195" s="11"/>
      <c r="N195" s="11"/>
      <c r="O195" s="11"/>
      <c r="P195" s="11"/>
      <c r="Q195" s="11"/>
      <c r="R195" s="11"/>
      <c r="S195" s="11"/>
      <c r="T195" s="332"/>
    </row>
    <row r="196" spans="1:20" s="4" customFormat="1" outlineLevel="1">
      <c r="A196" s="9"/>
      <c r="B196" s="9"/>
      <c r="C196" s="10"/>
      <c r="D196" s="10"/>
      <c r="E196" s="10"/>
      <c r="F196" s="10"/>
      <c r="G196" s="11"/>
      <c r="H196" s="11"/>
      <c r="I196" s="11"/>
      <c r="J196" s="11"/>
      <c r="K196" s="11"/>
      <c r="L196" s="11"/>
      <c r="M196" s="11"/>
      <c r="N196" s="11"/>
      <c r="O196" s="11"/>
      <c r="P196" s="11"/>
      <c r="Q196" s="11"/>
      <c r="R196" s="11"/>
      <c r="S196" s="11"/>
      <c r="T196" s="332"/>
    </row>
    <row r="197" spans="1:20" s="4" customFormat="1" outlineLevel="1">
      <c r="A197" s="9"/>
      <c r="B197" s="9"/>
      <c r="C197" s="10"/>
      <c r="D197" s="10"/>
      <c r="E197" s="10"/>
      <c r="F197" s="10"/>
      <c r="G197" s="11"/>
      <c r="H197" s="11"/>
      <c r="I197" s="11"/>
      <c r="J197" s="11"/>
      <c r="K197" s="11"/>
      <c r="L197" s="11"/>
      <c r="M197" s="11"/>
      <c r="N197" s="11"/>
      <c r="O197" s="11"/>
      <c r="P197" s="11"/>
      <c r="Q197" s="11"/>
      <c r="R197" s="11"/>
      <c r="S197" s="11"/>
      <c r="T197" s="332"/>
    </row>
    <row r="198" spans="1:20" s="4" customFormat="1" outlineLevel="1">
      <c r="A198" s="9"/>
      <c r="B198" s="9"/>
      <c r="C198" s="10"/>
      <c r="D198" s="10"/>
      <c r="E198" s="10"/>
      <c r="F198" s="10"/>
      <c r="G198" s="11"/>
      <c r="H198" s="11"/>
      <c r="I198" s="11"/>
      <c r="J198" s="11"/>
      <c r="K198" s="11"/>
      <c r="L198" s="11"/>
      <c r="M198" s="11"/>
      <c r="N198" s="11"/>
      <c r="O198" s="11"/>
      <c r="P198" s="11"/>
      <c r="Q198" s="11"/>
      <c r="R198" s="11"/>
      <c r="S198" s="11"/>
      <c r="T198" s="332"/>
    </row>
    <row r="199" spans="1:20" s="4" customFormat="1" outlineLevel="1">
      <c r="A199" s="9"/>
      <c r="B199" s="9"/>
      <c r="C199" s="10"/>
      <c r="D199" s="10"/>
      <c r="E199" s="10"/>
      <c r="F199" s="10"/>
      <c r="G199" s="11"/>
      <c r="H199" s="11"/>
      <c r="I199" s="11"/>
      <c r="J199" s="11"/>
      <c r="K199" s="11"/>
      <c r="L199" s="11"/>
      <c r="M199" s="11"/>
      <c r="N199" s="11"/>
      <c r="O199" s="11"/>
      <c r="P199" s="11"/>
      <c r="Q199" s="11"/>
      <c r="R199" s="11"/>
      <c r="S199" s="11"/>
      <c r="T199" s="332"/>
    </row>
    <row r="200" spans="1:20" s="4" customFormat="1" outlineLevel="1">
      <c r="A200" s="9"/>
      <c r="B200" s="9"/>
      <c r="C200" s="10"/>
      <c r="D200" s="10"/>
      <c r="E200" s="10"/>
      <c r="F200" s="10"/>
      <c r="G200" s="11"/>
      <c r="H200" s="11"/>
      <c r="I200" s="11"/>
      <c r="J200" s="11"/>
      <c r="K200" s="11"/>
      <c r="L200" s="11"/>
      <c r="M200" s="11"/>
      <c r="N200" s="11"/>
      <c r="O200" s="11"/>
      <c r="P200" s="11"/>
      <c r="Q200" s="11"/>
      <c r="R200" s="11"/>
      <c r="S200" s="11"/>
      <c r="T200" s="332"/>
    </row>
    <row r="201" spans="1:20" s="4" customFormat="1" outlineLevel="1">
      <c r="A201" s="9"/>
      <c r="B201" s="9"/>
      <c r="C201" s="10"/>
      <c r="D201" s="10"/>
      <c r="E201" s="10"/>
      <c r="F201" s="10"/>
      <c r="G201" s="11"/>
      <c r="H201" s="11"/>
      <c r="I201" s="11"/>
      <c r="J201" s="11"/>
      <c r="K201" s="11"/>
      <c r="L201" s="11"/>
      <c r="M201" s="11"/>
      <c r="N201" s="11"/>
      <c r="O201" s="11"/>
      <c r="P201" s="11"/>
      <c r="Q201" s="11"/>
      <c r="R201" s="11"/>
      <c r="S201" s="11"/>
      <c r="T201" s="332"/>
    </row>
    <row r="202" spans="1:20" s="4" customFormat="1" outlineLevel="1">
      <c r="A202" s="9"/>
      <c r="B202" s="9"/>
      <c r="C202" s="10"/>
      <c r="D202" s="10"/>
      <c r="E202" s="10"/>
      <c r="F202" s="10"/>
      <c r="G202" s="11"/>
      <c r="H202" s="11"/>
      <c r="I202" s="11"/>
      <c r="J202" s="11"/>
      <c r="K202" s="11"/>
      <c r="L202" s="11"/>
      <c r="M202" s="11"/>
      <c r="N202" s="11"/>
      <c r="O202" s="11"/>
      <c r="P202" s="11"/>
      <c r="Q202" s="11"/>
      <c r="R202" s="11"/>
      <c r="S202" s="11"/>
      <c r="T202" s="332"/>
    </row>
    <row r="203" spans="1:20" s="4" customFormat="1" outlineLevel="1">
      <c r="A203" s="9"/>
      <c r="B203" s="9"/>
      <c r="C203" s="10"/>
      <c r="D203" s="10"/>
      <c r="E203" s="10"/>
      <c r="F203" s="10"/>
      <c r="G203" s="11"/>
      <c r="H203" s="11"/>
      <c r="I203" s="11"/>
      <c r="J203" s="11"/>
      <c r="K203" s="11"/>
      <c r="L203" s="11"/>
      <c r="M203" s="11"/>
      <c r="N203" s="11"/>
      <c r="O203" s="11"/>
      <c r="P203" s="11"/>
      <c r="Q203" s="11"/>
      <c r="R203" s="11"/>
      <c r="S203" s="11"/>
      <c r="T203" s="332"/>
    </row>
    <row r="204" spans="1:20" s="4" customFormat="1" outlineLevel="1">
      <c r="A204" s="9"/>
      <c r="B204" s="9"/>
      <c r="C204" s="10"/>
      <c r="D204" s="10"/>
      <c r="E204" s="10"/>
      <c r="F204" s="10"/>
      <c r="G204" s="11"/>
      <c r="H204" s="11"/>
      <c r="I204" s="11"/>
      <c r="J204" s="11"/>
      <c r="K204" s="11"/>
      <c r="L204" s="11"/>
      <c r="M204" s="11"/>
      <c r="N204" s="11"/>
      <c r="O204" s="11"/>
      <c r="P204" s="11"/>
      <c r="Q204" s="11"/>
      <c r="R204" s="11"/>
      <c r="S204" s="11"/>
      <c r="T204" s="332"/>
    </row>
    <row r="205" spans="1:20" s="4" customFormat="1" ht="51" outlineLevel="1">
      <c r="A205" s="9"/>
      <c r="B205" s="9"/>
      <c r="C205" s="10"/>
      <c r="D205" s="10"/>
      <c r="E205" s="10"/>
      <c r="F205" s="10"/>
      <c r="G205" s="11"/>
      <c r="H205" s="11"/>
      <c r="I205" s="11"/>
      <c r="J205" s="137" t="s">
        <v>115</v>
      </c>
      <c r="K205" s="137" t="s">
        <v>103</v>
      </c>
      <c r="L205" s="99" t="s">
        <v>104</v>
      </c>
      <c r="M205" s="99" t="s">
        <v>105</v>
      </c>
      <c r="P205" s="133"/>
      <c r="Q205" s="133"/>
      <c r="R205" s="133"/>
      <c r="S205" s="133"/>
      <c r="T205" s="332"/>
    </row>
    <row r="206" spans="1:20" s="4" customFormat="1" ht="89.25" outlineLevel="1">
      <c r="A206" s="12"/>
      <c r="B206" s="12"/>
      <c r="C206" s="13"/>
      <c r="D206" s="13"/>
      <c r="E206" s="13"/>
      <c r="F206" s="13"/>
      <c r="G206" s="11"/>
      <c r="H206" s="11"/>
      <c r="I206" s="11"/>
      <c r="J206" s="139" t="s">
        <v>118</v>
      </c>
      <c r="K206" s="136" t="s">
        <v>90</v>
      </c>
      <c r="L206" s="138" t="s">
        <v>118</v>
      </c>
      <c r="M206" s="138" t="s">
        <v>118</v>
      </c>
      <c r="P206" s="133"/>
      <c r="Q206" s="133"/>
      <c r="R206" s="133"/>
      <c r="S206" s="133"/>
      <c r="T206" s="332"/>
    </row>
    <row r="207" spans="1:20" s="4" customFormat="1" ht="25.5" outlineLevel="1">
      <c r="A207" s="191"/>
      <c r="B207" s="192" t="s">
        <v>161</v>
      </c>
      <c r="C207" s="191"/>
      <c r="D207" s="193"/>
      <c r="E207" s="14"/>
      <c r="F207" s="14"/>
      <c r="G207" s="15"/>
      <c r="H207" s="15"/>
      <c r="I207" s="14"/>
      <c r="J207" s="139">
        <v>22</v>
      </c>
      <c r="K207" s="136" t="s">
        <v>27</v>
      </c>
      <c r="L207" s="132">
        <v>1</v>
      </c>
      <c r="M207" s="122" t="s">
        <v>112</v>
      </c>
      <c r="P207" s="134"/>
      <c r="Q207" s="14"/>
      <c r="R207" s="14"/>
      <c r="S207" s="14"/>
      <c r="T207" s="332"/>
    </row>
    <row r="208" spans="1:20" s="4" customFormat="1" ht="25.5" outlineLevel="1">
      <c r="A208" s="194" t="s">
        <v>162</v>
      </c>
      <c r="B208" s="194" t="s">
        <v>163</v>
      </c>
      <c r="C208" s="194" t="s">
        <v>126</v>
      </c>
      <c r="D208" s="14"/>
      <c r="E208" s="14"/>
      <c r="F208" s="14"/>
      <c r="G208" s="15"/>
      <c r="H208" s="15"/>
      <c r="I208" s="14"/>
      <c r="J208" s="139">
        <v>31</v>
      </c>
      <c r="K208" s="136" t="s">
        <v>36</v>
      </c>
      <c r="L208" s="132">
        <v>10</v>
      </c>
      <c r="M208" s="123" t="s">
        <v>107</v>
      </c>
      <c r="P208" s="135"/>
      <c r="Q208" s="14"/>
      <c r="R208" s="14"/>
      <c r="S208" s="14"/>
      <c r="T208" s="332"/>
    </row>
    <row r="209" spans="1:20" s="4" customFormat="1" ht="38.25" outlineLevel="1">
      <c r="A209" s="195" t="s">
        <v>235</v>
      </c>
      <c r="B209" s="196" t="s">
        <v>236</v>
      </c>
      <c r="C209" s="195" t="s">
        <v>341</v>
      </c>
      <c r="D209" s="14"/>
      <c r="E209" s="14"/>
      <c r="F209" s="14"/>
      <c r="G209" s="15"/>
      <c r="H209" s="15"/>
      <c r="I209" s="14"/>
      <c r="J209" s="139">
        <v>32</v>
      </c>
      <c r="K209" s="136" t="s">
        <v>37</v>
      </c>
      <c r="L209" s="132">
        <v>11</v>
      </c>
      <c r="M209" s="124" t="s">
        <v>110</v>
      </c>
      <c r="P209" s="134"/>
      <c r="Q209" s="14"/>
      <c r="R209" s="14"/>
      <c r="S209" s="14"/>
      <c r="T209" s="332"/>
    </row>
    <row r="210" spans="1:20" s="4" customFormat="1" ht="38.25" outlineLevel="1">
      <c r="A210" s="195" t="s">
        <v>237</v>
      </c>
      <c r="B210" s="196" t="s">
        <v>238</v>
      </c>
      <c r="C210" s="195" t="s">
        <v>341</v>
      </c>
      <c r="D210" s="14"/>
      <c r="E210" s="14"/>
      <c r="F210" s="14"/>
      <c r="G210" s="15"/>
      <c r="H210" s="15"/>
      <c r="I210" s="14"/>
      <c r="J210" s="139">
        <v>33</v>
      </c>
      <c r="K210" s="136" t="s">
        <v>38</v>
      </c>
      <c r="L210" s="132">
        <v>12</v>
      </c>
      <c r="M210" s="125" t="s">
        <v>114</v>
      </c>
      <c r="P210" s="134"/>
      <c r="Q210" s="14"/>
      <c r="R210" s="14"/>
      <c r="S210" s="14"/>
      <c r="T210" s="332"/>
    </row>
    <row r="211" spans="1:20" s="4" customFormat="1" ht="38.25" outlineLevel="1">
      <c r="A211" s="195" t="s">
        <v>239</v>
      </c>
      <c r="B211" s="196" t="s">
        <v>240</v>
      </c>
      <c r="C211" s="195" t="s">
        <v>341</v>
      </c>
      <c r="D211" s="14"/>
      <c r="E211" s="14"/>
      <c r="F211" s="14"/>
      <c r="G211" s="15"/>
      <c r="H211" s="15"/>
      <c r="I211" s="14"/>
      <c r="J211" s="139">
        <v>34</v>
      </c>
      <c r="K211" s="136" t="s">
        <v>39</v>
      </c>
      <c r="L211" s="132">
        <v>14</v>
      </c>
      <c r="M211" s="126" t="s">
        <v>106</v>
      </c>
      <c r="P211" s="134"/>
      <c r="Q211" s="14"/>
      <c r="R211" s="14"/>
      <c r="S211" s="14"/>
      <c r="T211" s="332"/>
    </row>
    <row r="212" spans="1:20" s="4" customFormat="1" ht="25.5" outlineLevel="1">
      <c r="A212" s="195" t="s">
        <v>241</v>
      </c>
      <c r="B212" s="196" t="s">
        <v>242</v>
      </c>
      <c r="C212" s="195" t="s">
        <v>341</v>
      </c>
      <c r="D212" s="14"/>
      <c r="E212" s="14"/>
      <c r="F212" s="14"/>
      <c r="G212" s="15"/>
      <c r="H212" s="15"/>
      <c r="I212" s="14"/>
      <c r="J212" s="139">
        <v>35</v>
      </c>
      <c r="K212" s="136" t="s">
        <v>40</v>
      </c>
      <c r="L212" s="132">
        <v>15</v>
      </c>
      <c r="M212" s="126" t="s">
        <v>106</v>
      </c>
      <c r="P212" s="134"/>
      <c r="Q212" s="14"/>
      <c r="R212" s="14"/>
      <c r="S212" s="14"/>
      <c r="T212" s="332"/>
    </row>
    <row r="213" spans="1:20" s="4" customFormat="1" ht="38.25" outlineLevel="1">
      <c r="A213" s="195" t="s">
        <v>199</v>
      </c>
      <c r="B213" s="196" t="s">
        <v>243</v>
      </c>
      <c r="C213" s="195" t="s">
        <v>181</v>
      </c>
      <c r="D213" s="14"/>
      <c r="E213" s="14"/>
      <c r="F213" s="14"/>
      <c r="G213" s="15"/>
      <c r="H213" s="15"/>
      <c r="I213" s="14"/>
      <c r="J213" s="139">
        <v>36</v>
      </c>
      <c r="K213" s="136" t="s">
        <v>41</v>
      </c>
      <c r="L213" s="132">
        <v>17</v>
      </c>
      <c r="M213" s="126" t="s">
        <v>106</v>
      </c>
      <c r="P213" s="134"/>
      <c r="Q213" s="14"/>
      <c r="R213" s="14"/>
      <c r="S213" s="14"/>
      <c r="T213" s="332"/>
    </row>
    <row r="214" spans="1:20" s="4" customFormat="1" ht="38.25" outlineLevel="1">
      <c r="A214" s="195" t="s">
        <v>244</v>
      </c>
      <c r="B214" s="196" t="s">
        <v>245</v>
      </c>
      <c r="C214" s="195" t="s">
        <v>181</v>
      </c>
      <c r="D214" s="14"/>
      <c r="E214" s="14"/>
      <c r="F214" s="14"/>
      <c r="G214" s="15"/>
      <c r="H214" s="15"/>
      <c r="I214" s="14"/>
      <c r="J214" s="139">
        <v>37</v>
      </c>
      <c r="K214" s="136" t="s">
        <v>42</v>
      </c>
      <c r="L214" s="132">
        <v>18</v>
      </c>
      <c r="M214" s="122" t="s">
        <v>114</v>
      </c>
      <c r="P214" s="134"/>
      <c r="Q214" s="14"/>
      <c r="R214" s="14"/>
      <c r="S214" s="14"/>
      <c r="T214" s="332"/>
    </row>
    <row r="215" spans="1:20" s="4" customFormat="1" ht="38.25" outlineLevel="1">
      <c r="A215" s="195" t="s">
        <v>246</v>
      </c>
      <c r="B215" s="196" t="s">
        <v>247</v>
      </c>
      <c r="C215" s="195" t="s">
        <v>181</v>
      </c>
      <c r="D215" s="14"/>
      <c r="E215" s="14"/>
      <c r="F215" s="14"/>
      <c r="G215" s="15"/>
      <c r="H215" s="15"/>
      <c r="I215" s="14"/>
      <c r="J215" s="139">
        <v>38</v>
      </c>
      <c r="K215" s="136" t="s">
        <v>43</v>
      </c>
      <c r="L215" s="132">
        <v>19</v>
      </c>
      <c r="M215" s="126" t="s">
        <v>110</v>
      </c>
      <c r="P215" s="134"/>
      <c r="Q215" s="14"/>
      <c r="R215" s="14"/>
      <c r="S215" s="14"/>
      <c r="T215" s="332"/>
    </row>
    <row r="216" spans="1:20" s="4" customFormat="1" ht="38.25" outlineLevel="1">
      <c r="A216" s="195" t="s">
        <v>248</v>
      </c>
      <c r="B216" s="196" t="s">
        <v>249</v>
      </c>
      <c r="C216" s="195" t="s">
        <v>182</v>
      </c>
      <c r="D216" s="14"/>
      <c r="E216" s="14"/>
      <c r="F216" s="14"/>
      <c r="G216" s="15"/>
      <c r="H216" s="15"/>
      <c r="I216" s="14"/>
      <c r="J216" s="139">
        <v>39</v>
      </c>
      <c r="K216" s="136" t="s">
        <v>44</v>
      </c>
      <c r="L216" s="132">
        <v>20</v>
      </c>
      <c r="M216" s="127" t="s">
        <v>106</v>
      </c>
      <c r="P216" s="134"/>
      <c r="Q216" s="14"/>
      <c r="R216" s="14"/>
      <c r="S216" s="14"/>
      <c r="T216" s="332"/>
    </row>
    <row r="217" spans="1:20" s="4" customFormat="1" ht="12.75" outlineLevel="1">
      <c r="A217" s="195" t="s">
        <v>250</v>
      </c>
      <c r="B217" s="196" t="s">
        <v>251</v>
      </c>
      <c r="C217" s="195" t="s">
        <v>182</v>
      </c>
      <c r="D217" s="14"/>
      <c r="E217" s="14"/>
      <c r="F217" s="14"/>
      <c r="G217" s="15"/>
      <c r="H217" s="15"/>
      <c r="I217" s="14"/>
      <c r="J217" s="139">
        <v>77</v>
      </c>
      <c r="K217" s="136" t="s">
        <v>82</v>
      </c>
      <c r="L217" s="132">
        <v>45</v>
      </c>
      <c r="M217" s="127" t="s">
        <v>106</v>
      </c>
      <c r="P217" s="134"/>
      <c r="Q217" s="14"/>
      <c r="R217" s="14"/>
      <c r="S217" s="14"/>
      <c r="T217" s="332"/>
    </row>
    <row r="218" spans="1:20" s="4" customFormat="1" ht="38.25" outlineLevel="1">
      <c r="A218" s="195" t="s">
        <v>252</v>
      </c>
      <c r="B218" s="196" t="s">
        <v>253</v>
      </c>
      <c r="C218" s="195" t="s">
        <v>182</v>
      </c>
      <c r="D218" s="14"/>
      <c r="E218" s="14"/>
      <c r="F218" s="14"/>
      <c r="G218" s="15"/>
      <c r="H218" s="15"/>
      <c r="I218" s="14"/>
      <c r="J218" s="139">
        <v>78</v>
      </c>
      <c r="K218" s="136" t="s">
        <v>83</v>
      </c>
      <c r="L218" s="132">
        <v>40</v>
      </c>
      <c r="M218" s="128" t="s">
        <v>110</v>
      </c>
      <c r="P218" s="135"/>
      <c r="Q218" s="14"/>
      <c r="R218" s="14"/>
      <c r="S218" s="14"/>
      <c r="T218" s="332"/>
    </row>
    <row r="219" spans="1:20" s="4" customFormat="1" ht="63.75" outlineLevel="1">
      <c r="A219" s="195" t="s">
        <v>254</v>
      </c>
      <c r="B219" s="196" t="s">
        <v>255</v>
      </c>
      <c r="C219" s="195" t="s">
        <v>182</v>
      </c>
      <c r="D219" s="14"/>
      <c r="E219" s="14"/>
      <c r="F219" s="14"/>
      <c r="G219" s="15"/>
      <c r="H219" s="15"/>
      <c r="I219" s="14"/>
      <c r="J219" s="139">
        <v>79</v>
      </c>
      <c r="K219" s="136" t="s">
        <v>84</v>
      </c>
      <c r="L219" s="132">
        <v>99</v>
      </c>
      <c r="M219" s="124" t="s">
        <v>107</v>
      </c>
      <c r="P219" s="134"/>
      <c r="Q219" s="14"/>
      <c r="R219" s="14"/>
      <c r="S219" s="14"/>
      <c r="T219" s="332"/>
    </row>
    <row r="220" spans="1:20" s="4" customFormat="1" ht="38.25" outlineLevel="1">
      <c r="A220" s="195" t="s">
        <v>256</v>
      </c>
      <c r="B220" s="196" t="s">
        <v>257</v>
      </c>
      <c r="C220" s="195" t="s">
        <v>182</v>
      </c>
      <c r="D220" s="14"/>
      <c r="E220" s="14"/>
      <c r="F220" s="14"/>
      <c r="G220" s="15"/>
      <c r="H220" s="15"/>
      <c r="I220" s="14"/>
      <c r="J220" s="139">
        <v>23</v>
      </c>
      <c r="K220" s="136" t="s">
        <v>28</v>
      </c>
      <c r="L220" s="132">
        <v>76</v>
      </c>
      <c r="M220" s="129" t="s">
        <v>112</v>
      </c>
      <c r="P220" s="134"/>
      <c r="Q220" s="14"/>
      <c r="R220" s="14"/>
      <c r="S220" s="14"/>
      <c r="T220" s="332"/>
    </row>
    <row r="221" spans="1:20" s="4" customFormat="1" ht="38.25" outlineLevel="1">
      <c r="A221" s="195" t="s">
        <v>258</v>
      </c>
      <c r="B221" s="196" t="s">
        <v>259</v>
      </c>
      <c r="C221" s="195" t="s">
        <v>182</v>
      </c>
      <c r="D221" s="14"/>
      <c r="E221" s="14"/>
      <c r="F221" s="14"/>
      <c r="G221" s="15"/>
      <c r="H221" s="15"/>
      <c r="I221" s="14"/>
      <c r="J221" s="139">
        <v>40</v>
      </c>
      <c r="K221" s="136" t="s">
        <v>45</v>
      </c>
      <c r="L221" s="132">
        <v>24</v>
      </c>
      <c r="M221" s="126" t="s">
        <v>106</v>
      </c>
      <c r="P221" s="134"/>
      <c r="Q221" s="14"/>
      <c r="R221" s="14"/>
      <c r="S221" s="14"/>
      <c r="T221" s="332"/>
    </row>
    <row r="222" spans="1:20" s="4" customFormat="1" ht="25.5" outlineLevel="1">
      <c r="A222" s="195" t="s">
        <v>260</v>
      </c>
      <c r="B222" s="196" t="s">
        <v>261</v>
      </c>
      <c r="C222" s="195" t="s">
        <v>182</v>
      </c>
      <c r="D222" s="174"/>
      <c r="E222" s="174"/>
      <c r="F222" s="14"/>
      <c r="G222" s="15"/>
      <c r="H222" s="15"/>
      <c r="I222" s="14"/>
      <c r="J222" s="139">
        <v>41</v>
      </c>
      <c r="K222" s="136" t="s">
        <v>46</v>
      </c>
      <c r="L222" s="132">
        <v>25</v>
      </c>
      <c r="M222" s="124" t="s">
        <v>112</v>
      </c>
      <c r="P222" s="134"/>
      <c r="Q222" s="14"/>
      <c r="R222" s="14"/>
      <c r="S222" s="14"/>
      <c r="T222" s="332"/>
    </row>
    <row r="223" spans="1:20" s="4" customFormat="1" ht="76.5" outlineLevel="1">
      <c r="A223" s="195" t="s">
        <v>262</v>
      </c>
      <c r="B223" s="196" t="s">
        <v>263</v>
      </c>
      <c r="C223" s="195" t="s">
        <v>182</v>
      </c>
      <c r="D223" s="174"/>
      <c r="E223" s="174"/>
      <c r="F223" s="14"/>
      <c r="G223" s="15"/>
      <c r="H223" s="15"/>
      <c r="I223" s="14"/>
      <c r="J223" s="139">
        <v>7</v>
      </c>
      <c r="K223" s="136" t="s">
        <v>12</v>
      </c>
      <c r="L223" s="132">
        <v>83</v>
      </c>
      <c r="M223" s="125" t="s">
        <v>111</v>
      </c>
      <c r="P223" s="134"/>
      <c r="Q223" s="14"/>
      <c r="R223" s="14"/>
      <c r="S223" s="14"/>
      <c r="T223" s="332"/>
    </row>
    <row r="224" spans="1:20" s="4" customFormat="1" ht="38.25" outlineLevel="1">
      <c r="A224" s="195" t="s">
        <v>264</v>
      </c>
      <c r="B224" s="196" t="s">
        <v>265</v>
      </c>
      <c r="C224" s="195" t="s">
        <v>182</v>
      </c>
      <c r="D224" s="174"/>
      <c r="E224" s="174"/>
      <c r="F224" s="14"/>
      <c r="G224" s="15"/>
      <c r="H224" s="15"/>
      <c r="I224" s="14"/>
      <c r="J224" s="139">
        <v>42</v>
      </c>
      <c r="K224" s="136" t="s">
        <v>47</v>
      </c>
      <c r="L224" s="132">
        <v>27</v>
      </c>
      <c r="M224" s="124" t="s">
        <v>110</v>
      </c>
      <c r="P224" s="134"/>
      <c r="Q224" s="14"/>
      <c r="R224" s="14"/>
      <c r="S224" s="14"/>
      <c r="T224" s="332"/>
    </row>
    <row r="225" spans="1:20" s="4" customFormat="1" ht="25.5" outlineLevel="1">
      <c r="A225" s="195" t="s">
        <v>266</v>
      </c>
      <c r="B225" s="196" t="s">
        <v>267</v>
      </c>
      <c r="C225" s="195" t="s">
        <v>182</v>
      </c>
      <c r="D225" s="14"/>
      <c r="E225" s="14"/>
      <c r="F225" s="14"/>
      <c r="G225" s="15"/>
      <c r="H225" s="15"/>
      <c r="I225" s="14"/>
      <c r="J225" s="139">
        <v>43</v>
      </c>
      <c r="K225" s="136" t="s">
        <v>48</v>
      </c>
      <c r="L225" s="132">
        <v>29</v>
      </c>
      <c r="M225" s="125" t="s">
        <v>106</v>
      </c>
      <c r="P225" s="134"/>
      <c r="Q225" s="14"/>
      <c r="R225" s="14"/>
      <c r="S225" s="14"/>
      <c r="T225" s="332"/>
    </row>
    <row r="226" spans="1:20" s="4" customFormat="1" ht="25.5" outlineLevel="1">
      <c r="A226" s="195" t="s">
        <v>185</v>
      </c>
      <c r="B226" s="196" t="s">
        <v>268</v>
      </c>
      <c r="C226" s="195" t="s">
        <v>341</v>
      </c>
      <c r="D226" s="14"/>
      <c r="E226" s="14"/>
      <c r="F226" s="14"/>
      <c r="G226" s="15"/>
      <c r="H226" s="15"/>
      <c r="I226" s="14"/>
      <c r="J226" s="139">
        <v>24</v>
      </c>
      <c r="K226" s="136" t="s">
        <v>29</v>
      </c>
      <c r="L226" s="132">
        <v>30</v>
      </c>
      <c r="M226" s="126" t="s">
        <v>107</v>
      </c>
      <c r="P226" s="134"/>
      <c r="Q226" s="14"/>
      <c r="R226" s="14"/>
      <c r="S226" s="14"/>
      <c r="T226" s="332"/>
    </row>
    <row r="227" spans="1:20" s="4" customFormat="1" ht="76.5" outlineLevel="1">
      <c r="A227" s="195" t="s">
        <v>186</v>
      </c>
      <c r="B227" s="196" t="s">
        <v>269</v>
      </c>
      <c r="C227" s="195" t="s">
        <v>341</v>
      </c>
      <c r="D227" s="14"/>
      <c r="E227" s="14"/>
      <c r="F227" s="14"/>
      <c r="G227" s="15"/>
      <c r="H227" s="15"/>
      <c r="I227" s="14"/>
      <c r="J227" s="139">
        <v>9</v>
      </c>
      <c r="K227" s="136" t="s">
        <v>14</v>
      </c>
      <c r="L227" s="132">
        <v>91</v>
      </c>
      <c r="M227" s="124" t="s">
        <v>111</v>
      </c>
      <c r="P227" s="134"/>
      <c r="Q227" s="14"/>
      <c r="R227" s="14"/>
      <c r="S227" s="14"/>
      <c r="T227" s="332"/>
    </row>
    <row r="228" spans="1:20" s="4" customFormat="1" ht="38.25" outlineLevel="1">
      <c r="A228" s="195" t="s">
        <v>187</v>
      </c>
      <c r="B228" s="196" t="s">
        <v>270</v>
      </c>
      <c r="C228" s="195" t="s">
        <v>341</v>
      </c>
      <c r="D228" s="14"/>
      <c r="E228" s="14"/>
      <c r="F228" s="14"/>
      <c r="G228" s="15"/>
      <c r="H228" s="15"/>
      <c r="I228" s="14"/>
      <c r="J228" s="139">
        <v>44</v>
      </c>
      <c r="K228" s="136" t="s">
        <v>49</v>
      </c>
      <c r="L228" s="132">
        <v>32</v>
      </c>
      <c r="M228" s="125" t="s">
        <v>112</v>
      </c>
      <c r="P228" s="134"/>
      <c r="Q228" s="14"/>
      <c r="R228" s="14"/>
      <c r="S228" s="14"/>
      <c r="T228" s="332"/>
    </row>
    <row r="229" spans="1:20" s="4" customFormat="1" ht="25.5" outlineLevel="1">
      <c r="A229" s="195" t="s">
        <v>188</v>
      </c>
      <c r="B229" s="196" t="s">
        <v>271</v>
      </c>
      <c r="C229" s="195" t="s">
        <v>341</v>
      </c>
      <c r="D229" s="14"/>
      <c r="E229" s="14"/>
      <c r="F229" s="14"/>
      <c r="G229" s="15"/>
      <c r="H229" s="15"/>
      <c r="I229" s="14"/>
      <c r="J229" s="139">
        <v>45</v>
      </c>
      <c r="K229" s="136" t="s">
        <v>50</v>
      </c>
      <c r="L229" s="132">
        <v>33</v>
      </c>
      <c r="M229" s="125" t="s">
        <v>108</v>
      </c>
      <c r="P229" s="134"/>
      <c r="Q229" s="14"/>
      <c r="R229" s="14"/>
      <c r="S229" s="14"/>
      <c r="T229" s="332"/>
    </row>
    <row r="230" spans="1:20" s="4" customFormat="1" ht="38.25" outlineLevel="1">
      <c r="A230" s="195" t="s">
        <v>189</v>
      </c>
      <c r="B230" s="196" t="s">
        <v>272</v>
      </c>
      <c r="C230" s="195" t="s">
        <v>181</v>
      </c>
      <c r="D230" s="14"/>
      <c r="E230" s="14"/>
      <c r="F230" s="14"/>
      <c r="G230" s="15"/>
      <c r="H230" s="15"/>
      <c r="I230" s="14"/>
      <c r="J230" s="139">
        <v>46</v>
      </c>
      <c r="K230" s="136" t="s">
        <v>51</v>
      </c>
      <c r="L230" s="132">
        <v>34</v>
      </c>
      <c r="M230" s="129" t="s">
        <v>106</v>
      </c>
      <c r="P230" s="134"/>
      <c r="Q230" s="14"/>
      <c r="R230" s="14"/>
      <c r="S230" s="14"/>
      <c r="T230" s="332"/>
    </row>
    <row r="231" spans="1:20" s="4" customFormat="1" ht="38.25" outlineLevel="1">
      <c r="A231" s="195" t="s">
        <v>190</v>
      </c>
      <c r="B231" s="196" t="s">
        <v>273</v>
      </c>
      <c r="C231" s="195" t="s">
        <v>181</v>
      </c>
      <c r="D231" s="14"/>
      <c r="E231" s="14"/>
      <c r="F231" s="14"/>
      <c r="G231" s="15"/>
      <c r="H231" s="15"/>
      <c r="I231" s="14"/>
      <c r="J231" s="139">
        <v>25</v>
      </c>
      <c r="K231" s="136" t="s">
        <v>30</v>
      </c>
      <c r="L231" s="132">
        <v>3</v>
      </c>
      <c r="M231" s="122" t="s">
        <v>114</v>
      </c>
      <c r="P231" s="134"/>
      <c r="Q231" s="14"/>
      <c r="R231" s="14"/>
      <c r="S231" s="14"/>
      <c r="T231" s="332"/>
    </row>
    <row r="232" spans="1:20" s="4" customFormat="1" ht="25.5" outlineLevel="1">
      <c r="A232" s="195" t="s">
        <v>191</v>
      </c>
      <c r="B232" s="196" t="s">
        <v>274</v>
      </c>
      <c r="C232" s="195" t="s">
        <v>181</v>
      </c>
      <c r="D232" s="14"/>
      <c r="E232" s="14"/>
      <c r="F232" s="14"/>
      <c r="G232" s="15"/>
      <c r="H232" s="15"/>
      <c r="I232" s="14"/>
      <c r="J232" s="139">
        <v>26</v>
      </c>
      <c r="K232" s="136" t="s">
        <v>31</v>
      </c>
      <c r="L232" s="132">
        <v>4</v>
      </c>
      <c r="M232" s="125" t="s">
        <v>112</v>
      </c>
      <c r="P232" s="134"/>
      <c r="Q232" s="14"/>
      <c r="R232" s="14"/>
      <c r="S232" s="14"/>
      <c r="T232" s="332"/>
    </row>
    <row r="233" spans="1:20" s="4" customFormat="1" ht="25.5" outlineLevel="1">
      <c r="A233" s="195" t="s">
        <v>192</v>
      </c>
      <c r="B233" s="196" t="s">
        <v>275</v>
      </c>
      <c r="C233" s="195" t="s">
        <v>182</v>
      </c>
      <c r="D233" s="14"/>
      <c r="E233" s="14"/>
      <c r="F233" s="14"/>
      <c r="G233" s="15"/>
      <c r="H233" s="15"/>
      <c r="I233" s="14"/>
      <c r="J233" s="139">
        <v>47</v>
      </c>
      <c r="K233" s="136" t="s">
        <v>52</v>
      </c>
      <c r="L233" s="132">
        <v>37</v>
      </c>
      <c r="M233" s="124" t="s">
        <v>113</v>
      </c>
      <c r="P233" s="134"/>
      <c r="Q233" s="14"/>
      <c r="R233" s="14"/>
      <c r="S233" s="14"/>
      <c r="T233" s="332"/>
    </row>
    <row r="234" spans="1:20" s="4" customFormat="1" ht="25.5" outlineLevel="1">
      <c r="A234" s="195" t="s">
        <v>129</v>
      </c>
      <c r="B234" s="196" t="s">
        <v>276</v>
      </c>
      <c r="C234" s="195" t="s">
        <v>182</v>
      </c>
      <c r="D234" s="14"/>
      <c r="E234" s="14"/>
      <c r="F234" s="14"/>
      <c r="G234" s="15"/>
      <c r="H234" s="15"/>
      <c r="I234" s="14"/>
      <c r="J234" s="139">
        <v>48</v>
      </c>
      <c r="K234" s="136" t="s">
        <v>53</v>
      </c>
      <c r="L234" s="132">
        <v>38</v>
      </c>
      <c r="M234" s="129" t="s">
        <v>106</v>
      </c>
      <c r="P234" s="134"/>
      <c r="Q234" s="14"/>
      <c r="R234" s="14"/>
      <c r="S234" s="14"/>
      <c r="T234" s="332"/>
    </row>
    <row r="235" spans="1:20" s="4" customFormat="1" ht="38.25" outlineLevel="1">
      <c r="A235" s="195" t="s">
        <v>130</v>
      </c>
      <c r="B235" s="196" t="s">
        <v>277</v>
      </c>
      <c r="C235" s="195" t="s">
        <v>182</v>
      </c>
      <c r="D235" s="14"/>
      <c r="E235" s="14"/>
      <c r="F235" s="14"/>
      <c r="G235" s="15"/>
      <c r="H235" s="15"/>
      <c r="I235" s="14"/>
      <c r="J235" s="139">
        <v>49</v>
      </c>
      <c r="K235" s="136" t="s">
        <v>54</v>
      </c>
      <c r="L235" s="132">
        <v>41</v>
      </c>
      <c r="M235" s="126" t="s">
        <v>110</v>
      </c>
      <c r="P235" s="134"/>
      <c r="Q235" s="14"/>
      <c r="R235" s="14"/>
      <c r="S235" s="14"/>
      <c r="T235" s="332"/>
    </row>
    <row r="236" spans="1:20" s="4" customFormat="1" ht="25.5" outlineLevel="1">
      <c r="A236" s="195" t="s">
        <v>131</v>
      </c>
      <c r="B236" s="196" t="s">
        <v>278</v>
      </c>
      <c r="C236" s="195" t="s">
        <v>182</v>
      </c>
      <c r="D236" s="14"/>
      <c r="E236" s="14"/>
      <c r="F236" s="14"/>
      <c r="G236" s="15"/>
      <c r="H236" s="15"/>
      <c r="I236" s="14"/>
      <c r="J236" s="139">
        <v>50</v>
      </c>
      <c r="K236" s="136" t="s">
        <v>55</v>
      </c>
      <c r="L236" s="132">
        <v>42</v>
      </c>
      <c r="M236" s="129" t="s">
        <v>106</v>
      </c>
      <c r="P236" s="134"/>
      <c r="Q236" s="14"/>
      <c r="R236" s="14"/>
      <c r="S236" s="14"/>
      <c r="T236" s="332"/>
    </row>
    <row r="237" spans="1:20" s="4" customFormat="1" ht="38.25" outlineLevel="1">
      <c r="A237" s="195" t="s">
        <v>132</v>
      </c>
      <c r="B237" s="196" t="s">
        <v>279</v>
      </c>
      <c r="C237" s="195" t="s">
        <v>182</v>
      </c>
      <c r="D237" s="14"/>
      <c r="E237" s="14"/>
      <c r="F237" s="14"/>
      <c r="G237" s="15"/>
      <c r="H237" s="15"/>
      <c r="I237" s="14"/>
      <c r="J237" s="139">
        <v>51</v>
      </c>
      <c r="K237" s="136" t="s">
        <v>56</v>
      </c>
      <c r="L237" s="132">
        <v>44</v>
      </c>
      <c r="M237" s="129" t="s">
        <v>107</v>
      </c>
      <c r="P237" s="134"/>
      <c r="Q237" s="14"/>
      <c r="R237" s="14"/>
      <c r="S237" s="14"/>
      <c r="T237" s="332"/>
    </row>
    <row r="238" spans="1:20" s="4" customFormat="1" ht="38.25" outlineLevel="1">
      <c r="A238" s="195" t="s">
        <v>133</v>
      </c>
      <c r="B238" s="196" t="s">
        <v>280</v>
      </c>
      <c r="C238" s="195" t="s">
        <v>182</v>
      </c>
      <c r="D238" s="14"/>
      <c r="E238" s="14"/>
      <c r="F238" s="14"/>
      <c r="G238" s="15"/>
      <c r="H238" s="15"/>
      <c r="I238" s="14"/>
      <c r="J238" s="139">
        <v>52</v>
      </c>
      <c r="K238" s="136" t="s">
        <v>57</v>
      </c>
      <c r="L238" s="132">
        <v>46</v>
      </c>
      <c r="M238" s="127" t="s">
        <v>106</v>
      </c>
      <c r="P238" s="134"/>
      <c r="Q238" s="14"/>
      <c r="R238" s="14"/>
      <c r="S238" s="14"/>
      <c r="T238" s="332"/>
    </row>
    <row r="239" spans="1:20" s="4" customFormat="1" ht="38.25" outlineLevel="1">
      <c r="A239" s="195" t="s">
        <v>134</v>
      </c>
      <c r="B239" s="196" t="s">
        <v>281</v>
      </c>
      <c r="C239" s="195" t="s">
        <v>182</v>
      </c>
      <c r="D239" s="14"/>
      <c r="E239" s="14"/>
      <c r="F239" s="14"/>
      <c r="G239" s="15"/>
      <c r="H239" s="15"/>
      <c r="I239" s="14"/>
      <c r="J239" s="139">
        <v>53</v>
      </c>
      <c r="K239" s="136" t="s">
        <v>58</v>
      </c>
      <c r="L239" s="132">
        <v>47</v>
      </c>
      <c r="M239" s="122" t="s">
        <v>110</v>
      </c>
      <c r="P239" s="134"/>
      <c r="Q239" s="14"/>
      <c r="R239" s="14"/>
      <c r="S239" s="14"/>
      <c r="T239" s="332"/>
    </row>
    <row r="240" spans="1:20" s="4" customFormat="1" ht="38.25" outlineLevel="1">
      <c r="A240" s="195" t="s">
        <v>135</v>
      </c>
      <c r="B240" s="196" t="s">
        <v>282</v>
      </c>
      <c r="C240" s="195" t="s">
        <v>182</v>
      </c>
      <c r="D240" s="14"/>
      <c r="E240" s="14"/>
      <c r="F240" s="14"/>
      <c r="G240" s="15"/>
      <c r="H240" s="15"/>
      <c r="I240" s="14"/>
      <c r="J240" s="139">
        <v>80</v>
      </c>
      <c r="K240" s="136" t="s">
        <v>85</v>
      </c>
      <c r="L240" s="132">
        <v>11100</v>
      </c>
      <c r="M240" s="130" t="s">
        <v>110</v>
      </c>
      <c r="P240" s="134"/>
      <c r="Q240" s="14"/>
      <c r="R240" s="14"/>
      <c r="S240" s="14"/>
      <c r="T240" s="332"/>
    </row>
    <row r="241" spans="1:20" s="4" customFormat="1" ht="38.25" outlineLevel="1">
      <c r="A241" s="195" t="s">
        <v>283</v>
      </c>
      <c r="B241" s="196" t="s">
        <v>284</v>
      </c>
      <c r="C241" s="195" t="s">
        <v>182</v>
      </c>
      <c r="D241" s="14"/>
      <c r="E241" s="14"/>
      <c r="F241" s="14"/>
      <c r="G241" s="15"/>
      <c r="H241" s="15"/>
      <c r="I241" s="14"/>
      <c r="J241" s="139">
        <v>54</v>
      </c>
      <c r="K241" s="136" t="s">
        <v>59</v>
      </c>
      <c r="L241" s="132">
        <v>22</v>
      </c>
      <c r="M241" s="130" t="s">
        <v>108</v>
      </c>
      <c r="P241" s="134"/>
      <c r="Q241" s="14"/>
      <c r="R241" s="14"/>
      <c r="S241" s="14"/>
      <c r="T241" s="332"/>
    </row>
    <row r="242" spans="1:20" s="4" customFormat="1" ht="38.25" outlineLevel="1">
      <c r="A242" s="195" t="s">
        <v>136</v>
      </c>
      <c r="B242" s="196" t="s">
        <v>285</v>
      </c>
      <c r="C242" s="195" t="s">
        <v>182</v>
      </c>
      <c r="D242" s="14"/>
      <c r="E242" s="14"/>
      <c r="F242" s="14"/>
      <c r="G242" s="15"/>
      <c r="H242" s="15"/>
      <c r="I242" s="14"/>
      <c r="J242" s="139">
        <v>55</v>
      </c>
      <c r="K242" s="136" t="s">
        <v>60</v>
      </c>
      <c r="L242" s="132">
        <v>49</v>
      </c>
      <c r="M242" s="130" t="s">
        <v>110</v>
      </c>
      <c r="P242" s="134"/>
      <c r="Q242" s="14"/>
      <c r="R242" s="14"/>
      <c r="S242" s="14"/>
      <c r="T242" s="332"/>
    </row>
    <row r="243" spans="1:20" s="4" customFormat="1" ht="38.25" outlineLevel="1">
      <c r="A243" s="195" t="s">
        <v>137</v>
      </c>
      <c r="B243" s="196" t="s">
        <v>286</v>
      </c>
      <c r="C243" s="195" t="s">
        <v>182</v>
      </c>
      <c r="D243" s="14"/>
      <c r="E243" s="14"/>
      <c r="F243" s="14"/>
      <c r="G243" s="15"/>
      <c r="H243" s="15"/>
      <c r="I243" s="14"/>
      <c r="J243" s="139">
        <v>56</v>
      </c>
      <c r="K243" s="136" t="s">
        <v>61</v>
      </c>
      <c r="L243" s="132">
        <v>50</v>
      </c>
      <c r="M243" s="122" t="s">
        <v>112</v>
      </c>
      <c r="P243" s="134"/>
      <c r="Q243" s="14"/>
      <c r="R243" s="14"/>
      <c r="S243" s="14"/>
      <c r="T243" s="332"/>
    </row>
    <row r="244" spans="1:20" s="4" customFormat="1" ht="25.5" outlineLevel="1">
      <c r="A244" s="195" t="s">
        <v>138</v>
      </c>
      <c r="B244" s="196" t="s">
        <v>287</v>
      </c>
      <c r="C244" s="195" t="s">
        <v>341</v>
      </c>
      <c r="D244" s="14"/>
      <c r="E244" s="14"/>
      <c r="F244" s="14"/>
      <c r="G244" s="15"/>
      <c r="H244" s="15"/>
      <c r="I244" s="14"/>
      <c r="J244" s="139">
        <v>57</v>
      </c>
      <c r="K244" s="136" t="s">
        <v>62</v>
      </c>
      <c r="L244" s="132">
        <v>52</v>
      </c>
      <c r="M244" s="127" t="s">
        <v>112</v>
      </c>
      <c r="P244" s="134"/>
      <c r="Q244" s="14"/>
      <c r="R244" s="14"/>
      <c r="S244" s="14"/>
      <c r="T244" s="332"/>
    </row>
    <row r="245" spans="1:20" s="4" customFormat="1" ht="38.25" outlineLevel="1">
      <c r="A245" s="195" t="s">
        <v>139</v>
      </c>
      <c r="B245" s="196" t="s">
        <v>288</v>
      </c>
      <c r="C245" s="195" t="s">
        <v>341</v>
      </c>
      <c r="D245" s="14"/>
      <c r="E245" s="14"/>
      <c r="F245" s="14"/>
      <c r="G245" s="15"/>
      <c r="H245" s="15"/>
      <c r="I245" s="14"/>
      <c r="J245" s="139">
        <v>58</v>
      </c>
      <c r="K245" s="136" t="s">
        <v>63</v>
      </c>
      <c r="L245" s="132">
        <v>53</v>
      </c>
      <c r="M245" s="130" t="s">
        <v>109</v>
      </c>
      <c r="P245" s="134"/>
      <c r="Q245" s="14"/>
      <c r="R245" s="14"/>
      <c r="S245" s="14"/>
      <c r="T245" s="332"/>
    </row>
    <row r="246" spans="1:20" s="4" customFormat="1" ht="25.5" outlineLevel="1">
      <c r="A246" s="195" t="s">
        <v>140</v>
      </c>
      <c r="B246" s="196" t="s">
        <v>289</v>
      </c>
      <c r="C246" s="195" t="s">
        <v>341</v>
      </c>
      <c r="D246" s="14"/>
      <c r="E246" s="14"/>
      <c r="F246" s="14"/>
      <c r="G246" s="15"/>
      <c r="H246" s="15"/>
      <c r="I246" s="14"/>
      <c r="J246" s="139">
        <v>59</v>
      </c>
      <c r="K246" s="136" t="s">
        <v>64</v>
      </c>
      <c r="L246" s="132">
        <v>54</v>
      </c>
      <c r="M246" s="130" t="s">
        <v>106</v>
      </c>
      <c r="P246" s="134"/>
      <c r="Q246" s="14"/>
      <c r="R246" s="14"/>
      <c r="S246" s="14"/>
      <c r="T246" s="332"/>
    </row>
    <row r="247" spans="1:20" s="4" customFormat="1" ht="38.25" outlineLevel="1">
      <c r="A247" s="195" t="s">
        <v>141</v>
      </c>
      <c r="B247" s="196" t="s">
        <v>290</v>
      </c>
      <c r="C247" s="195" t="s">
        <v>341</v>
      </c>
      <c r="D247" s="14"/>
      <c r="E247" s="14"/>
      <c r="F247" s="14"/>
      <c r="G247" s="15"/>
      <c r="H247" s="15"/>
      <c r="I247" s="14"/>
      <c r="J247" s="139">
        <v>60</v>
      </c>
      <c r="K247" s="136" t="s">
        <v>65</v>
      </c>
      <c r="L247" s="132">
        <v>56</v>
      </c>
      <c r="M247" s="125" t="s">
        <v>108</v>
      </c>
      <c r="P247" s="134"/>
      <c r="Q247" s="14"/>
      <c r="R247" s="14"/>
      <c r="S247" s="14"/>
      <c r="T247" s="332"/>
    </row>
    <row r="248" spans="1:20" s="4" customFormat="1" ht="25.5" outlineLevel="1">
      <c r="A248" s="195" t="s">
        <v>142</v>
      </c>
      <c r="B248" s="196" t="s">
        <v>291</v>
      </c>
      <c r="C248" s="195" t="s">
        <v>182</v>
      </c>
      <c r="D248" s="14"/>
      <c r="E248" s="14"/>
      <c r="F248" s="14"/>
      <c r="G248" s="15"/>
      <c r="H248" s="15"/>
      <c r="I248" s="14"/>
      <c r="J248" s="139">
        <v>27</v>
      </c>
      <c r="K248" s="136" t="s">
        <v>32</v>
      </c>
      <c r="L248" s="132">
        <v>57</v>
      </c>
      <c r="M248" s="127" t="s">
        <v>108</v>
      </c>
      <c r="P248" s="134"/>
      <c r="Q248" s="14"/>
      <c r="R248" s="14"/>
      <c r="S248" s="14"/>
      <c r="T248" s="332"/>
    </row>
    <row r="249" spans="1:20" s="4" customFormat="1" ht="25.5" outlineLevel="1">
      <c r="A249" s="195" t="s">
        <v>143</v>
      </c>
      <c r="B249" s="196" t="s">
        <v>292</v>
      </c>
      <c r="C249" s="195" t="s">
        <v>182</v>
      </c>
      <c r="D249" s="14"/>
      <c r="E249" s="14"/>
      <c r="F249" s="14"/>
      <c r="G249" s="15"/>
      <c r="H249" s="15"/>
      <c r="I249" s="14"/>
      <c r="J249" s="139">
        <v>28</v>
      </c>
      <c r="K249" s="136" t="s">
        <v>33</v>
      </c>
      <c r="L249" s="132">
        <v>5</v>
      </c>
      <c r="M249" s="130" t="s">
        <v>107</v>
      </c>
      <c r="P249" s="134"/>
      <c r="Q249" s="14"/>
      <c r="R249" s="14"/>
      <c r="S249" s="14"/>
      <c r="T249" s="332"/>
    </row>
    <row r="250" spans="1:20" s="4" customFormat="1" ht="25.5" outlineLevel="1">
      <c r="A250" s="195" t="s">
        <v>144</v>
      </c>
      <c r="B250" s="196" t="s">
        <v>293</v>
      </c>
      <c r="C250" s="195" t="s">
        <v>182</v>
      </c>
      <c r="D250" s="14"/>
      <c r="E250" s="14"/>
      <c r="F250" s="14"/>
      <c r="G250" s="15"/>
      <c r="H250" s="15"/>
      <c r="I250" s="14"/>
      <c r="J250" s="139">
        <v>61</v>
      </c>
      <c r="K250" s="136" t="s">
        <v>66</v>
      </c>
      <c r="L250" s="132">
        <v>58</v>
      </c>
      <c r="M250" s="125" t="s">
        <v>110</v>
      </c>
      <c r="P250" s="134"/>
      <c r="Q250" s="14"/>
      <c r="R250" s="14"/>
      <c r="S250" s="14"/>
      <c r="T250" s="332"/>
    </row>
    <row r="251" spans="1:20" s="4" customFormat="1" ht="51" outlineLevel="1">
      <c r="A251" s="195" t="s">
        <v>145</v>
      </c>
      <c r="B251" s="196" t="s">
        <v>294</v>
      </c>
      <c r="C251" s="195" t="s">
        <v>341</v>
      </c>
      <c r="D251" s="14"/>
      <c r="E251" s="14"/>
      <c r="F251" s="14"/>
      <c r="G251" s="15"/>
      <c r="H251" s="15"/>
      <c r="I251" s="14"/>
      <c r="J251" s="139">
        <v>1</v>
      </c>
      <c r="K251" s="136" t="s">
        <v>6</v>
      </c>
      <c r="L251" s="132">
        <v>79</v>
      </c>
      <c r="M251" s="124" t="s">
        <v>114</v>
      </c>
      <c r="P251" s="134"/>
      <c r="Q251" s="14"/>
      <c r="R251" s="14"/>
      <c r="S251" s="14"/>
      <c r="T251" s="332"/>
    </row>
    <row r="252" spans="1:20" s="4" customFormat="1" ht="25.5" outlineLevel="1">
      <c r="A252" s="195" t="s">
        <v>146</v>
      </c>
      <c r="B252" s="196" t="s">
        <v>295</v>
      </c>
      <c r="C252" s="195" t="s">
        <v>341</v>
      </c>
      <c r="D252" s="14"/>
      <c r="E252" s="14"/>
      <c r="F252" s="14"/>
      <c r="G252" s="15"/>
      <c r="H252" s="15"/>
      <c r="I252" s="14"/>
      <c r="J252" s="139">
        <v>2</v>
      </c>
      <c r="K252" s="136" t="s">
        <v>7</v>
      </c>
      <c r="L252" s="132">
        <v>84</v>
      </c>
      <c r="M252" s="130" t="s">
        <v>112</v>
      </c>
      <c r="P252" s="134"/>
      <c r="Q252" s="14"/>
      <c r="R252" s="14"/>
      <c r="S252" s="14"/>
      <c r="T252" s="332"/>
    </row>
    <row r="253" spans="1:20" s="4" customFormat="1" ht="51" outlineLevel="1">
      <c r="A253" s="195" t="s">
        <v>147</v>
      </c>
      <c r="B253" s="196" t="s">
        <v>296</v>
      </c>
      <c r="C253" s="195" t="s">
        <v>341</v>
      </c>
      <c r="D253" s="14"/>
      <c r="E253" s="14"/>
      <c r="F253" s="14"/>
      <c r="G253" s="15"/>
      <c r="H253" s="15"/>
      <c r="I253" s="14"/>
      <c r="J253" s="139">
        <v>3</v>
      </c>
      <c r="K253" s="136" t="s">
        <v>8</v>
      </c>
      <c r="L253" s="132">
        <v>80</v>
      </c>
      <c r="M253" s="131" t="s">
        <v>108</v>
      </c>
      <c r="P253" s="134"/>
      <c r="Q253" s="14"/>
      <c r="R253" s="14"/>
      <c r="S253" s="14"/>
      <c r="T253" s="332"/>
    </row>
    <row r="254" spans="1:20" s="4" customFormat="1" ht="38.25" outlineLevel="1">
      <c r="A254" s="195" t="s">
        <v>148</v>
      </c>
      <c r="B254" s="196" t="s">
        <v>297</v>
      </c>
      <c r="C254" s="195" t="s">
        <v>341</v>
      </c>
      <c r="D254" s="14"/>
      <c r="E254" s="14"/>
      <c r="F254" s="14"/>
      <c r="G254" s="15"/>
      <c r="H254" s="15"/>
      <c r="I254" s="14"/>
      <c r="J254" s="139">
        <v>4</v>
      </c>
      <c r="K254" s="136" t="s">
        <v>9</v>
      </c>
      <c r="L254" s="132">
        <v>81</v>
      </c>
      <c r="M254" s="130" t="s">
        <v>112</v>
      </c>
      <c r="P254" s="134"/>
      <c r="Q254" s="14"/>
      <c r="R254" s="14"/>
      <c r="S254" s="14"/>
      <c r="T254" s="332"/>
    </row>
    <row r="255" spans="1:20" s="4" customFormat="1" ht="38.25" outlineLevel="1">
      <c r="A255" s="195" t="s">
        <v>149</v>
      </c>
      <c r="B255" s="196" t="s">
        <v>298</v>
      </c>
      <c r="C255" s="195" t="s">
        <v>341</v>
      </c>
      <c r="D255" s="14"/>
      <c r="E255" s="14"/>
      <c r="F255" s="14"/>
      <c r="G255" s="15"/>
      <c r="H255" s="15"/>
      <c r="I255" s="14"/>
      <c r="J255" s="139">
        <v>5</v>
      </c>
      <c r="K255" s="136" t="s">
        <v>10</v>
      </c>
      <c r="L255" s="132">
        <v>82</v>
      </c>
      <c r="M255" s="127" t="s">
        <v>111</v>
      </c>
      <c r="P255" s="134"/>
      <c r="Q255" s="14"/>
      <c r="R255" s="14"/>
      <c r="S255" s="14"/>
      <c r="T255" s="332"/>
    </row>
    <row r="256" spans="1:20" s="4" customFormat="1" ht="51" outlineLevel="1">
      <c r="A256" s="195" t="s">
        <v>150</v>
      </c>
      <c r="B256" s="196" t="s">
        <v>299</v>
      </c>
      <c r="C256" s="195" t="s">
        <v>181</v>
      </c>
      <c r="D256" s="14"/>
      <c r="E256" s="14"/>
      <c r="F256" s="14"/>
      <c r="G256" s="15"/>
      <c r="H256" s="15"/>
      <c r="I256" s="14"/>
      <c r="J256" s="139">
        <v>6</v>
      </c>
      <c r="K256" s="136" t="s">
        <v>11</v>
      </c>
      <c r="L256" s="132">
        <v>26</v>
      </c>
      <c r="M256" s="130" t="s">
        <v>111</v>
      </c>
      <c r="P256" s="134"/>
      <c r="Q256" s="14"/>
      <c r="R256" s="14"/>
      <c r="S256" s="14"/>
      <c r="T256" s="332"/>
    </row>
    <row r="257" spans="1:20" s="4" customFormat="1" ht="38.25" outlineLevel="1">
      <c r="A257" s="195" t="s">
        <v>151</v>
      </c>
      <c r="B257" s="196" t="s">
        <v>300</v>
      </c>
      <c r="C257" s="195" t="s">
        <v>181</v>
      </c>
      <c r="D257" s="14"/>
      <c r="E257" s="14"/>
      <c r="F257" s="14"/>
      <c r="G257" s="15"/>
      <c r="H257" s="15"/>
      <c r="I257" s="14"/>
      <c r="J257" s="139">
        <v>8</v>
      </c>
      <c r="K257" s="136" t="s">
        <v>13</v>
      </c>
      <c r="L257" s="132">
        <v>85</v>
      </c>
      <c r="M257" s="129" t="s">
        <v>114</v>
      </c>
      <c r="P257" s="134"/>
      <c r="Q257" s="14"/>
      <c r="R257" s="14"/>
      <c r="S257" s="14"/>
      <c r="T257" s="332"/>
    </row>
    <row r="258" spans="1:20" s="4" customFormat="1" ht="38.25" outlineLevel="1">
      <c r="A258" s="195" t="s">
        <v>152</v>
      </c>
      <c r="B258" s="196" t="s">
        <v>301</v>
      </c>
      <c r="C258" s="195" t="s">
        <v>181</v>
      </c>
      <c r="D258" s="14"/>
      <c r="E258" s="14"/>
      <c r="F258" s="14"/>
      <c r="G258" s="15"/>
      <c r="H258" s="15"/>
      <c r="I258" s="14"/>
      <c r="J258" s="139">
        <v>10</v>
      </c>
      <c r="K258" s="136" t="s">
        <v>15</v>
      </c>
      <c r="L258" s="132">
        <v>86</v>
      </c>
      <c r="M258" s="130" t="s">
        <v>110</v>
      </c>
      <c r="P258" s="134"/>
      <c r="Q258" s="14"/>
      <c r="R258" s="14"/>
      <c r="S258" s="14"/>
      <c r="T258" s="332"/>
    </row>
    <row r="259" spans="1:20" s="4" customFormat="1" ht="25.5" outlineLevel="1">
      <c r="A259" s="195" t="s">
        <v>153</v>
      </c>
      <c r="B259" s="196" t="s">
        <v>302</v>
      </c>
      <c r="C259" s="195" t="s">
        <v>181</v>
      </c>
      <c r="D259" s="14"/>
      <c r="E259" s="14"/>
      <c r="F259" s="14"/>
      <c r="G259" s="15"/>
      <c r="H259" s="15"/>
      <c r="I259" s="14"/>
      <c r="J259" s="139">
        <v>11</v>
      </c>
      <c r="K259" s="136" t="s">
        <v>16</v>
      </c>
      <c r="L259" s="132">
        <v>87</v>
      </c>
      <c r="M259" s="127" t="s">
        <v>110</v>
      </c>
      <c r="P259" s="134"/>
      <c r="Q259" s="14"/>
      <c r="R259" s="14"/>
      <c r="S259" s="14"/>
      <c r="T259" s="332"/>
    </row>
    <row r="260" spans="1:20" s="4" customFormat="1" ht="38.25" outlineLevel="1">
      <c r="A260" s="195" t="s">
        <v>154</v>
      </c>
      <c r="B260" s="196" t="s">
        <v>303</v>
      </c>
      <c r="C260" s="195" t="s">
        <v>181</v>
      </c>
      <c r="D260" s="14"/>
      <c r="E260" s="14"/>
      <c r="F260" s="14"/>
      <c r="G260" s="15"/>
      <c r="H260" s="15"/>
      <c r="I260" s="14"/>
      <c r="J260" s="139">
        <v>12</v>
      </c>
      <c r="K260" s="136" t="s">
        <v>17</v>
      </c>
      <c r="L260" s="132">
        <v>88</v>
      </c>
      <c r="M260" s="124" t="s">
        <v>108</v>
      </c>
      <c r="P260" s="134"/>
      <c r="Q260" s="14"/>
      <c r="R260" s="14"/>
      <c r="S260" s="14"/>
      <c r="T260" s="332"/>
    </row>
    <row r="261" spans="1:20" s="4" customFormat="1" ht="51" outlineLevel="1">
      <c r="A261" s="195" t="s">
        <v>155</v>
      </c>
      <c r="B261" s="196" t="s">
        <v>304</v>
      </c>
      <c r="C261" s="195" t="s">
        <v>181</v>
      </c>
      <c r="D261" s="14"/>
      <c r="E261" s="14"/>
      <c r="F261" s="14"/>
      <c r="G261" s="15"/>
      <c r="H261" s="15"/>
      <c r="I261" s="14"/>
      <c r="J261" s="139">
        <v>13</v>
      </c>
      <c r="K261" s="136" t="s">
        <v>18</v>
      </c>
      <c r="L261" s="132">
        <v>89</v>
      </c>
      <c r="M261" s="127" t="s">
        <v>108</v>
      </c>
      <c r="P261" s="134"/>
      <c r="Q261" s="14"/>
      <c r="R261" s="14"/>
      <c r="S261" s="14"/>
      <c r="T261" s="332"/>
    </row>
    <row r="262" spans="1:20" s="4" customFormat="1" ht="38.25" outlineLevel="1">
      <c r="A262" s="195" t="s">
        <v>156</v>
      </c>
      <c r="B262" s="196" t="s">
        <v>305</v>
      </c>
      <c r="C262" s="195" t="s">
        <v>182</v>
      </c>
      <c r="D262" s="14"/>
      <c r="E262" s="14"/>
      <c r="F262" s="14"/>
      <c r="G262" s="15"/>
      <c r="H262" s="15"/>
      <c r="I262" s="14"/>
      <c r="J262" s="139">
        <v>14</v>
      </c>
      <c r="K262" s="136" t="s">
        <v>19</v>
      </c>
      <c r="L262" s="132">
        <v>98</v>
      </c>
      <c r="M262" s="125" t="s">
        <v>107</v>
      </c>
      <c r="P262" s="134"/>
      <c r="Q262" s="14"/>
      <c r="R262" s="14"/>
      <c r="S262" s="14"/>
      <c r="T262" s="332"/>
    </row>
    <row r="263" spans="1:20" s="4" customFormat="1" ht="63.75" outlineLevel="1">
      <c r="A263" s="195" t="s">
        <v>157</v>
      </c>
      <c r="B263" s="196" t="s">
        <v>306</v>
      </c>
      <c r="C263" s="195" t="s">
        <v>182</v>
      </c>
      <c r="D263" s="14"/>
      <c r="E263" s="14"/>
      <c r="F263" s="14"/>
      <c r="G263" s="15"/>
      <c r="H263" s="15"/>
      <c r="I263" s="14"/>
      <c r="J263" s="139">
        <v>15</v>
      </c>
      <c r="K263" s="136" t="s">
        <v>20</v>
      </c>
      <c r="L263" s="132">
        <v>90</v>
      </c>
      <c r="M263" s="125" t="s">
        <v>111</v>
      </c>
      <c r="P263" s="134"/>
      <c r="Q263" s="14"/>
      <c r="R263" s="14"/>
      <c r="S263" s="14"/>
      <c r="T263" s="332"/>
    </row>
    <row r="264" spans="1:20" s="4" customFormat="1" ht="76.5" outlineLevel="1">
      <c r="A264" s="195" t="s">
        <v>158</v>
      </c>
      <c r="B264" s="196" t="s">
        <v>307</v>
      </c>
      <c r="C264" s="195" t="s">
        <v>182</v>
      </c>
      <c r="D264" s="14"/>
      <c r="E264" s="14"/>
      <c r="F264" s="14"/>
      <c r="G264" s="15"/>
      <c r="H264" s="15"/>
      <c r="I264" s="14"/>
      <c r="J264" s="139">
        <v>16</v>
      </c>
      <c r="K264" s="136" t="s">
        <v>21</v>
      </c>
      <c r="L264" s="132">
        <v>92</v>
      </c>
      <c r="M264" s="124" t="s">
        <v>108</v>
      </c>
      <c r="P264" s="134"/>
      <c r="Q264" s="14"/>
      <c r="R264" s="14"/>
      <c r="S264" s="14"/>
      <c r="T264" s="332"/>
    </row>
    <row r="265" spans="1:20" s="4" customFormat="1" ht="25.5" outlineLevel="1">
      <c r="A265" s="195" t="s">
        <v>159</v>
      </c>
      <c r="B265" s="196" t="s">
        <v>308</v>
      </c>
      <c r="C265" s="195" t="s">
        <v>182</v>
      </c>
      <c r="D265" s="14"/>
      <c r="E265" s="14"/>
      <c r="F265" s="14"/>
      <c r="G265" s="15"/>
      <c r="H265" s="15"/>
      <c r="I265" s="14"/>
      <c r="J265" s="139">
        <v>17</v>
      </c>
      <c r="K265" s="136" t="s">
        <v>22</v>
      </c>
      <c r="L265" s="132">
        <v>93</v>
      </c>
      <c r="M265" s="130" t="s">
        <v>112</v>
      </c>
      <c r="P265" s="134"/>
      <c r="Q265" s="14"/>
      <c r="R265" s="14"/>
      <c r="S265" s="14"/>
      <c r="T265" s="332"/>
    </row>
    <row r="266" spans="1:20" s="4" customFormat="1" ht="38.25" outlineLevel="1">
      <c r="A266" s="195" t="s">
        <v>160</v>
      </c>
      <c r="B266" s="196" t="s">
        <v>309</v>
      </c>
      <c r="C266" s="195" t="s">
        <v>182</v>
      </c>
      <c r="D266" s="14"/>
      <c r="E266" s="14"/>
      <c r="F266" s="14"/>
      <c r="G266" s="15"/>
      <c r="H266" s="15"/>
      <c r="I266" s="14"/>
      <c r="J266" s="139">
        <v>19</v>
      </c>
      <c r="K266" s="136" t="s">
        <v>24</v>
      </c>
      <c r="L266" s="132">
        <v>95</v>
      </c>
      <c r="M266" s="124" t="s">
        <v>112</v>
      </c>
      <c r="P266" s="134"/>
      <c r="Q266" s="14"/>
      <c r="R266" s="14"/>
      <c r="S266" s="14"/>
      <c r="T266" s="332"/>
    </row>
    <row r="267" spans="1:20" s="4" customFormat="1" ht="38.25" outlineLevel="1">
      <c r="A267" s="195" t="s">
        <v>164</v>
      </c>
      <c r="B267" s="196" t="s">
        <v>310</v>
      </c>
      <c r="C267" s="195" t="s">
        <v>341</v>
      </c>
      <c r="D267" s="14"/>
      <c r="E267" s="14"/>
      <c r="F267" s="14"/>
      <c r="G267" s="15"/>
      <c r="H267" s="15"/>
      <c r="I267" s="14"/>
      <c r="J267" s="139">
        <v>62</v>
      </c>
      <c r="K267" s="136" t="s">
        <v>67</v>
      </c>
      <c r="L267" s="132">
        <v>60</v>
      </c>
      <c r="M267" s="127" t="s">
        <v>114</v>
      </c>
      <c r="P267" s="134"/>
      <c r="Q267" s="14"/>
      <c r="R267" s="14"/>
      <c r="S267" s="14"/>
      <c r="T267" s="332"/>
    </row>
    <row r="268" spans="1:20" s="4" customFormat="1" ht="25.5" outlineLevel="1">
      <c r="A268" s="195" t="s">
        <v>165</v>
      </c>
      <c r="B268" s="196" t="s">
        <v>311</v>
      </c>
      <c r="C268" s="195" t="s">
        <v>341</v>
      </c>
      <c r="D268" s="14"/>
      <c r="E268" s="14"/>
      <c r="F268" s="14"/>
      <c r="G268" s="15"/>
      <c r="H268" s="15"/>
      <c r="I268" s="14"/>
      <c r="J268" s="139">
        <v>63</v>
      </c>
      <c r="K268" s="136" t="s">
        <v>68</v>
      </c>
      <c r="L268" s="132">
        <v>61</v>
      </c>
      <c r="M268" s="122" t="s">
        <v>106</v>
      </c>
      <c r="P268" s="134"/>
      <c r="Q268" s="14"/>
      <c r="R268" s="14"/>
      <c r="S268" s="14"/>
      <c r="T268" s="332"/>
    </row>
    <row r="269" spans="1:20" s="4" customFormat="1" ht="25.5" outlineLevel="1">
      <c r="A269" s="195" t="s">
        <v>166</v>
      </c>
      <c r="B269" s="196" t="s">
        <v>312</v>
      </c>
      <c r="C269" s="195" t="s">
        <v>181</v>
      </c>
      <c r="D269" s="14"/>
      <c r="E269" s="14"/>
      <c r="F269" s="14"/>
      <c r="G269" s="15"/>
      <c r="H269" s="15"/>
      <c r="I269" s="14"/>
      <c r="J269" s="139">
        <v>64</v>
      </c>
      <c r="K269" s="136" t="s">
        <v>69</v>
      </c>
      <c r="L269" s="132">
        <v>36</v>
      </c>
      <c r="M269" s="130" t="s">
        <v>108</v>
      </c>
      <c r="P269" s="134"/>
      <c r="Q269" s="14"/>
      <c r="R269" s="14"/>
      <c r="S269" s="14"/>
      <c r="T269" s="332"/>
    </row>
    <row r="270" spans="1:20" s="4" customFormat="1" ht="38.25" outlineLevel="1">
      <c r="A270" s="195" t="s">
        <v>167</v>
      </c>
      <c r="B270" s="196" t="s">
        <v>313</v>
      </c>
      <c r="C270" s="195" t="s">
        <v>181</v>
      </c>
      <c r="D270" s="14"/>
      <c r="E270" s="14"/>
      <c r="F270" s="14"/>
      <c r="G270" s="15"/>
      <c r="H270" s="15"/>
      <c r="I270" s="14"/>
      <c r="J270" s="139">
        <v>65</v>
      </c>
      <c r="K270" s="136" t="s">
        <v>70</v>
      </c>
      <c r="L270" s="132">
        <v>63</v>
      </c>
      <c r="M270" s="124" t="s">
        <v>108</v>
      </c>
      <c r="P270" s="134"/>
      <c r="Q270" s="14"/>
      <c r="R270" s="14"/>
      <c r="S270" s="14"/>
      <c r="T270" s="332"/>
    </row>
    <row r="271" spans="1:20" s="4" customFormat="1" ht="38.25" outlineLevel="1">
      <c r="A271" s="195" t="s">
        <v>168</v>
      </c>
      <c r="B271" s="196" t="s">
        <v>314</v>
      </c>
      <c r="C271" s="195" t="s">
        <v>182</v>
      </c>
      <c r="D271" s="174"/>
      <c r="E271" s="174"/>
      <c r="F271" s="14"/>
      <c r="G271" s="15"/>
      <c r="H271" s="15"/>
      <c r="I271" s="14"/>
      <c r="J271" s="139">
        <v>66</v>
      </c>
      <c r="K271" s="136" t="s">
        <v>71</v>
      </c>
      <c r="L271" s="132">
        <v>64</v>
      </c>
      <c r="M271" s="124" t="s">
        <v>107</v>
      </c>
      <c r="P271" s="134"/>
      <c r="Q271" s="14"/>
      <c r="R271" s="14"/>
      <c r="S271" s="14"/>
      <c r="T271" s="332"/>
    </row>
    <row r="272" spans="1:20" s="4" customFormat="1" ht="38.25" outlineLevel="1">
      <c r="A272" s="195" t="s">
        <v>169</v>
      </c>
      <c r="B272" s="196" t="s">
        <v>315</v>
      </c>
      <c r="C272" s="195" t="s">
        <v>182</v>
      </c>
      <c r="D272" s="14"/>
      <c r="E272" s="14"/>
      <c r="F272" s="14"/>
      <c r="G272" s="15"/>
      <c r="H272" s="15"/>
      <c r="I272" s="14"/>
      <c r="J272" s="139">
        <v>67</v>
      </c>
      <c r="K272" s="136" t="s">
        <v>72</v>
      </c>
      <c r="L272" s="132">
        <v>65</v>
      </c>
      <c r="M272" s="129" t="s">
        <v>113</v>
      </c>
      <c r="P272" s="134"/>
      <c r="Q272" s="14"/>
      <c r="R272" s="14"/>
      <c r="S272" s="14"/>
      <c r="T272" s="332"/>
    </row>
    <row r="273" spans="1:20" s="4" customFormat="1" ht="38.25" outlineLevel="1">
      <c r="A273" s="195" t="s">
        <v>170</v>
      </c>
      <c r="B273" s="196" t="s">
        <v>316</v>
      </c>
      <c r="C273" s="195" t="s">
        <v>182</v>
      </c>
      <c r="D273" s="14"/>
      <c r="E273" s="14"/>
      <c r="F273" s="14"/>
      <c r="G273" s="15"/>
      <c r="H273" s="15"/>
      <c r="I273" s="14"/>
      <c r="J273" s="139">
        <v>68</v>
      </c>
      <c r="K273" s="136" t="s">
        <v>73</v>
      </c>
      <c r="L273" s="132">
        <v>66</v>
      </c>
      <c r="M273" s="131" t="s">
        <v>106</v>
      </c>
      <c r="P273" s="134"/>
      <c r="Q273" s="14"/>
      <c r="R273" s="14"/>
      <c r="S273" s="14"/>
      <c r="T273" s="332"/>
    </row>
    <row r="274" spans="1:20" s="4" customFormat="1" ht="38.25" outlineLevel="1">
      <c r="A274" s="195" t="s">
        <v>171</v>
      </c>
      <c r="B274" s="196" t="s">
        <v>317</v>
      </c>
      <c r="C274" s="195" t="s">
        <v>182</v>
      </c>
      <c r="D274" s="14"/>
      <c r="E274" s="14"/>
      <c r="F274" s="14"/>
      <c r="G274" s="15"/>
      <c r="H274" s="15"/>
      <c r="I274" s="14"/>
      <c r="J274" s="139">
        <v>29</v>
      </c>
      <c r="K274" s="136" t="s">
        <v>34</v>
      </c>
      <c r="L274" s="132">
        <v>7</v>
      </c>
      <c r="M274" s="130" t="s">
        <v>111</v>
      </c>
      <c r="P274" s="134"/>
      <c r="Q274" s="14"/>
      <c r="R274" s="14"/>
      <c r="S274" s="14"/>
      <c r="T274" s="332"/>
    </row>
    <row r="275" spans="1:20" s="4" customFormat="1" ht="38.25" outlineLevel="1">
      <c r="A275" s="195" t="s">
        <v>172</v>
      </c>
      <c r="B275" s="196" t="s">
        <v>318</v>
      </c>
      <c r="C275" s="195" t="s">
        <v>182</v>
      </c>
      <c r="D275" s="14"/>
      <c r="E275" s="14"/>
      <c r="F275" s="14"/>
      <c r="G275" s="15"/>
      <c r="H275" s="15"/>
      <c r="I275" s="14"/>
      <c r="J275" s="139">
        <v>69</v>
      </c>
      <c r="K275" s="136" t="s">
        <v>74</v>
      </c>
      <c r="L275" s="132">
        <v>68</v>
      </c>
      <c r="M275" s="130" t="s">
        <v>106</v>
      </c>
      <c r="P275" s="134"/>
      <c r="Q275" s="14"/>
      <c r="R275" s="14"/>
      <c r="S275" s="14"/>
      <c r="T275" s="332"/>
    </row>
    <row r="276" spans="1:20" s="4" customFormat="1" ht="25.5" outlineLevel="1">
      <c r="A276" s="195" t="s">
        <v>173</v>
      </c>
      <c r="B276" s="196" t="s">
        <v>319</v>
      </c>
      <c r="C276" s="195" t="s">
        <v>182</v>
      </c>
      <c r="D276" s="14"/>
      <c r="E276" s="14"/>
      <c r="F276" s="14"/>
      <c r="G276" s="15"/>
      <c r="H276" s="15"/>
      <c r="I276" s="14"/>
      <c r="J276" s="139">
        <v>70</v>
      </c>
      <c r="K276" s="136" t="s">
        <v>75</v>
      </c>
      <c r="L276" s="132">
        <v>28</v>
      </c>
      <c r="M276" s="130" t="s">
        <v>106</v>
      </c>
      <c r="P276" s="134"/>
      <c r="Q276" s="14"/>
      <c r="R276" s="14"/>
      <c r="S276" s="14"/>
      <c r="T276" s="332"/>
    </row>
    <row r="277" spans="1:20" s="4" customFormat="1" ht="25.5" outlineLevel="1">
      <c r="A277" s="195" t="s">
        <v>174</v>
      </c>
      <c r="B277" s="196" t="s">
        <v>320</v>
      </c>
      <c r="C277" s="195" t="s">
        <v>182</v>
      </c>
      <c r="D277" s="14"/>
      <c r="E277" s="14"/>
      <c r="F277" s="14"/>
      <c r="G277" s="15"/>
      <c r="H277" s="15"/>
      <c r="I277" s="14"/>
      <c r="J277" s="139">
        <v>71</v>
      </c>
      <c r="K277" s="136" t="s">
        <v>76</v>
      </c>
      <c r="L277" s="132">
        <v>69</v>
      </c>
      <c r="M277" s="125" t="s">
        <v>112</v>
      </c>
      <c r="P277" s="134"/>
      <c r="Q277" s="14"/>
      <c r="R277" s="14"/>
      <c r="S277" s="14"/>
      <c r="T277" s="332"/>
    </row>
    <row r="278" spans="1:20" s="4" customFormat="1" ht="25.5" outlineLevel="1">
      <c r="A278" s="195" t="s">
        <v>175</v>
      </c>
      <c r="B278" s="196" t="s">
        <v>321</v>
      </c>
      <c r="C278" s="195" t="s">
        <v>182</v>
      </c>
      <c r="D278" s="14"/>
      <c r="E278" s="14"/>
      <c r="F278" s="14"/>
      <c r="G278" s="15"/>
      <c r="H278" s="15"/>
      <c r="I278" s="14"/>
      <c r="J278" s="139">
        <v>72</v>
      </c>
      <c r="K278" s="136" t="s">
        <v>77</v>
      </c>
      <c r="L278" s="132">
        <v>70</v>
      </c>
      <c r="M278" s="130" t="s">
        <v>106</v>
      </c>
      <c r="P278" s="134"/>
      <c r="Q278" s="14"/>
      <c r="R278" s="14"/>
      <c r="S278" s="14"/>
      <c r="T278" s="332"/>
    </row>
    <row r="279" spans="1:20" s="4" customFormat="1" ht="25.5" outlineLevel="1">
      <c r="A279" s="195" t="s">
        <v>176</v>
      </c>
      <c r="B279" s="196" t="s">
        <v>322</v>
      </c>
      <c r="C279" s="195" t="s">
        <v>182</v>
      </c>
      <c r="D279" s="14"/>
      <c r="E279" s="14"/>
      <c r="F279" s="14"/>
      <c r="G279" s="15"/>
      <c r="H279" s="15"/>
      <c r="I279" s="14"/>
      <c r="J279" s="139">
        <v>73</v>
      </c>
      <c r="K279" s="136" t="s">
        <v>78</v>
      </c>
      <c r="L279" s="132">
        <v>71</v>
      </c>
      <c r="M279" s="131" t="s">
        <v>113</v>
      </c>
      <c r="P279" s="134"/>
      <c r="Q279" s="14"/>
      <c r="R279" s="14"/>
      <c r="S279" s="14"/>
      <c r="T279" s="332"/>
    </row>
    <row r="280" spans="1:20" s="4" customFormat="1" ht="51" outlineLevel="1">
      <c r="A280" s="195" t="s">
        <v>323</v>
      </c>
      <c r="B280" s="196" t="s">
        <v>324</v>
      </c>
      <c r="C280" s="195" t="s">
        <v>341</v>
      </c>
      <c r="D280" s="14"/>
      <c r="E280" s="14"/>
      <c r="F280" s="14"/>
      <c r="G280" s="15"/>
      <c r="H280" s="15"/>
      <c r="I280" s="14"/>
      <c r="J280" s="139">
        <v>18</v>
      </c>
      <c r="K280" s="136" t="s">
        <v>23</v>
      </c>
      <c r="L280" s="132">
        <v>94</v>
      </c>
      <c r="M280" s="124" t="s">
        <v>108</v>
      </c>
      <c r="P280" s="134"/>
      <c r="Q280" s="14"/>
      <c r="R280" s="14"/>
      <c r="S280" s="14"/>
      <c r="T280" s="332"/>
    </row>
    <row r="281" spans="1:20" s="4" customFormat="1" ht="38.25" outlineLevel="1">
      <c r="A281" s="195" t="s">
        <v>325</v>
      </c>
      <c r="B281" s="196" t="s">
        <v>326</v>
      </c>
      <c r="C281" s="195" t="s">
        <v>341</v>
      </c>
      <c r="D281" s="14"/>
      <c r="E281" s="14"/>
      <c r="F281" s="14"/>
      <c r="G281" s="15"/>
      <c r="H281" s="15"/>
      <c r="I281" s="14"/>
      <c r="J281" s="139">
        <v>74</v>
      </c>
      <c r="K281" s="136" t="s">
        <v>79</v>
      </c>
      <c r="L281" s="132">
        <v>73</v>
      </c>
      <c r="M281" s="131" t="s">
        <v>108</v>
      </c>
      <c r="P281" s="134"/>
      <c r="Q281" s="14"/>
      <c r="R281" s="14"/>
      <c r="S281" s="14"/>
      <c r="T281" s="332"/>
    </row>
    <row r="282" spans="1:20" s="4" customFormat="1" ht="25.5" outlineLevel="1">
      <c r="A282" s="195" t="s">
        <v>327</v>
      </c>
      <c r="B282" s="196" t="s">
        <v>328</v>
      </c>
      <c r="C282" s="195" t="s">
        <v>341</v>
      </c>
      <c r="D282" s="14"/>
      <c r="E282" s="14"/>
      <c r="F282" s="14"/>
      <c r="G282" s="15"/>
      <c r="H282" s="15"/>
      <c r="I282" s="14"/>
      <c r="J282" s="139">
        <v>30</v>
      </c>
      <c r="K282" s="136" t="s">
        <v>35</v>
      </c>
      <c r="L282" s="132">
        <v>8</v>
      </c>
      <c r="M282" s="130" t="s">
        <v>107</v>
      </c>
      <c r="P282" s="134"/>
      <c r="Q282" s="14"/>
      <c r="R282" s="14"/>
      <c r="S282" s="14"/>
      <c r="T282" s="332"/>
    </row>
    <row r="283" spans="1:20" s="4" customFormat="1" ht="76.5" outlineLevel="1">
      <c r="A283" s="195" t="s">
        <v>329</v>
      </c>
      <c r="B283" s="196" t="s">
        <v>330</v>
      </c>
      <c r="C283" s="195" t="s">
        <v>341</v>
      </c>
      <c r="D283" s="14"/>
      <c r="E283" s="14"/>
      <c r="F283" s="14"/>
      <c r="G283" s="15"/>
      <c r="H283" s="15"/>
      <c r="I283" s="14"/>
      <c r="J283" s="139">
        <v>81</v>
      </c>
      <c r="K283" s="136" t="s">
        <v>86</v>
      </c>
      <c r="L283" s="132">
        <v>71100</v>
      </c>
      <c r="M283" s="130" t="s">
        <v>113</v>
      </c>
      <c r="P283" s="134"/>
      <c r="Q283" s="14"/>
      <c r="R283" s="14"/>
      <c r="S283" s="14"/>
      <c r="T283" s="332"/>
    </row>
    <row r="284" spans="1:20" s="4" customFormat="1" ht="38.25" outlineLevel="1">
      <c r="A284" s="195" t="s">
        <v>331</v>
      </c>
      <c r="B284" s="196" t="s">
        <v>332</v>
      </c>
      <c r="C284" s="195" t="s">
        <v>341</v>
      </c>
      <c r="D284" s="14"/>
      <c r="E284" s="14"/>
      <c r="F284" s="14"/>
      <c r="G284" s="15"/>
      <c r="H284" s="15"/>
      <c r="I284" s="14"/>
      <c r="J284" s="139">
        <v>75</v>
      </c>
      <c r="K284" s="136" t="s">
        <v>80</v>
      </c>
      <c r="L284" s="132">
        <v>75</v>
      </c>
      <c r="M284" s="127" t="s">
        <v>113</v>
      </c>
      <c r="P284" s="134"/>
      <c r="Q284" s="14"/>
      <c r="R284" s="14"/>
      <c r="S284" s="14"/>
      <c r="T284" s="332"/>
    </row>
    <row r="285" spans="1:20" s="4" customFormat="1" ht="51" outlineLevel="1">
      <c r="A285" s="195" t="s">
        <v>333</v>
      </c>
      <c r="B285" s="196" t="s">
        <v>334</v>
      </c>
      <c r="C285" s="195" t="s">
        <v>182</v>
      </c>
      <c r="D285" s="14"/>
      <c r="E285" s="14"/>
      <c r="F285" s="14"/>
      <c r="G285" s="15"/>
      <c r="H285" s="15"/>
      <c r="I285" s="14"/>
      <c r="J285" s="139">
        <v>20</v>
      </c>
      <c r="K285" s="136" t="s">
        <v>25</v>
      </c>
      <c r="L285" s="132">
        <v>96</v>
      </c>
      <c r="M285" s="129" t="s">
        <v>111</v>
      </c>
      <c r="P285" s="134"/>
      <c r="Q285" s="14"/>
      <c r="R285" s="14"/>
      <c r="S285" s="14"/>
      <c r="T285" s="332"/>
    </row>
    <row r="286" spans="1:20" s="4" customFormat="1" ht="63.75" outlineLevel="1">
      <c r="A286" s="195" t="s">
        <v>335</v>
      </c>
      <c r="B286" s="196" t="s">
        <v>336</v>
      </c>
      <c r="C286" s="195" t="s">
        <v>182</v>
      </c>
      <c r="D286" s="14"/>
      <c r="E286" s="14"/>
      <c r="F286" s="14"/>
      <c r="G286" s="15"/>
      <c r="H286" s="15"/>
      <c r="I286" s="14"/>
      <c r="J286" s="139">
        <v>21</v>
      </c>
      <c r="K286" s="136" t="s">
        <v>26</v>
      </c>
      <c r="L286" s="132">
        <v>97</v>
      </c>
      <c r="M286" s="127" t="s">
        <v>108</v>
      </c>
      <c r="P286" s="134"/>
      <c r="Q286" s="14"/>
      <c r="R286" s="14"/>
      <c r="S286" s="14"/>
      <c r="T286" s="332"/>
    </row>
    <row r="287" spans="1:20" s="4" customFormat="1" ht="51" outlineLevel="1">
      <c r="A287" s="195" t="s">
        <v>337</v>
      </c>
      <c r="B287" s="196" t="s">
        <v>338</v>
      </c>
      <c r="C287" s="195" t="s">
        <v>182</v>
      </c>
      <c r="D287" s="14"/>
      <c r="E287" s="14"/>
      <c r="F287" s="14"/>
      <c r="G287" s="15"/>
      <c r="H287" s="15"/>
      <c r="I287" s="14"/>
      <c r="J287" s="139">
        <v>82</v>
      </c>
      <c r="K287" s="136" t="s">
        <v>87</v>
      </c>
      <c r="L287" s="132">
        <v>82</v>
      </c>
      <c r="M287" s="131" t="s">
        <v>107</v>
      </c>
      <c r="P287" s="134"/>
      <c r="Q287" s="14"/>
      <c r="R287" s="14"/>
      <c r="S287" s="14"/>
      <c r="T287" s="332"/>
    </row>
    <row r="288" spans="1:20" s="4" customFormat="1" ht="51" outlineLevel="1">
      <c r="A288" s="195" t="s">
        <v>339</v>
      </c>
      <c r="B288" s="196" t="s">
        <v>340</v>
      </c>
      <c r="C288" s="195" t="s">
        <v>182</v>
      </c>
      <c r="D288" s="14"/>
      <c r="E288" s="14"/>
      <c r="F288" s="14"/>
      <c r="G288" s="15"/>
      <c r="H288" s="15"/>
      <c r="I288" s="14"/>
      <c r="J288" s="139">
        <v>83</v>
      </c>
      <c r="K288" s="136" t="s">
        <v>88</v>
      </c>
      <c r="L288" s="132">
        <v>71140</v>
      </c>
      <c r="M288" s="129" t="s">
        <v>113</v>
      </c>
      <c r="P288" s="134"/>
      <c r="Q288" s="14"/>
      <c r="R288" s="14"/>
      <c r="S288" s="14"/>
      <c r="T288" s="332"/>
    </row>
    <row r="289" spans="1:20" s="4" customFormat="1" ht="38.25" outlineLevel="1">
      <c r="A289" s="162" t="s">
        <v>198</v>
      </c>
      <c r="B289" s="162"/>
      <c r="C289" s="163"/>
      <c r="D289" s="14"/>
      <c r="E289" s="14"/>
      <c r="F289" s="14"/>
      <c r="G289" s="15"/>
      <c r="H289" s="15"/>
      <c r="I289" s="14"/>
      <c r="J289" s="139">
        <v>76</v>
      </c>
      <c r="K289" s="136" t="s">
        <v>81</v>
      </c>
      <c r="L289" s="132">
        <v>78</v>
      </c>
      <c r="M289" s="131" t="s">
        <v>106</v>
      </c>
      <c r="P289" s="134"/>
      <c r="Q289" s="14"/>
      <c r="R289" s="14"/>
      <c r="S289" s="14"/>
      <c r="T289" s="332"/>
    </row>
    <row r="290" spans="1:20" s="4" customFormat="1" ht="12.75" outlineLevel="1">
      <c r="A290" s="197" t="s">
        <v>345</v>
      </c>
      <c r="B290" s="162"/>
      <c r="C290" s="163"/>
      <c r="D290" s="14"/>
      <c r="E290" s="14"/>
      <c r="F290" s="14"/>
      <c r="G290" s="15"/>
      <c r="H290" s="15"/>
      <c r="I290" s="14"/>
      <c r="J290" s="14"/>
      <c r="K290" s="14"/>
      <c r="L290" s="14"/>
      <c r="M290" s="16"/>
      <c r="N290" s="14"/>
      <c r="O290" s="14"/>
      <c r="P290" s="14"/>
      <c r="Q290" s="14"/>
      <c r="R290" s="14"/>
      <c r="S290" s="14"/>
      <c r="T290" s="332"/>
    </row>
    <row r="291" spans="1:20" s="4" customFormat="1" ht="12.75" outlineLevel="1">
      <c r="A291" s="162" t="s">
        <v>208</v>
      </c>
      <c r="B291" s="162"/>
      <c r="C291" s="163"/>
      <c r="D291" s="14"/>
      <c r="E291" s="14"/>
      <c r="F291" s="14"/>
      <c r="G291" s="15"/>
      <c r="H291" s="15"/>
      <c r="I291" s="14"/>
      <c r="J291" s="14"/>
      <c r="K291" s="14"/>
      <c r="L291" s="14"/>
      <c r="M291" s="16"/>
      <c r="N291" s="14"/>
      <c r="O291" s="14"/>
      <c r="P291" s="14"/>
      <c r="Q291" s="14"/>
      <c r="R291" s="14"/>
      <c r="S291" s="14"/>
      <c r="T291" s="332"/>
    </row>
    <row r="292" spans="1:20" s="4" customFormat="1" ht="12.75" outlineLevel="1">
      <c r="A292" s="162" t="s">
        <v>209</v>
      </c>
      <c r="B292" s="162"/>
      <c r="C292" s="163"/>
      <c r="D292" s="14"/>
      <c r="E292" s="14"/>
      <c r="F292" s="14"/>
      <c r="G292" s="15"/>
      <c r="H292" s="15"/>
      <c r="I292" s="14"/>
      <c r="J292" s="14"/>
      <c r="K292" s="14"/>
      <c r="L292" s="14"/>
      <c r="M292" s="16"/>
      <c r="N292" s="14"/>
      <c r="O292" s="14"/>
      <c r="P292" s="14"/>
      <c r="Q292" s="14"/>
      <c r="R292" s="14"/>
      <c r="S292" s="14"/>
      <c r="T292" s="332"/>
    </row>
    <row r="293" spans="1:20" s="4" customFormat="1" ht="12.75" outlineLevel="1">
      <c r="A293" s="162" t="s">
        <v>210</v>
      </c>
      <c r="B293" s="162"/>
      <c r="C293" s="163"/>
      <c r="D293" s="14"/>
      <c r="E293" s="14"/>
      <c r="F293" s="14"/>
      <c r="G293" s="15"/>
      <c r="H293" s="15"/>
      <c r="I293" s="14"/>
      <c r="J293" s="14"/>
      <c r="K293" s="14"/>
      <c r="L293" s="14"/>
      <c r="M293" s="16"/>
      <c r="N293" s="14"/>
      <c r="O293" s="14"/>
      <c r="P293" s="14"/>
      <c r="Q293" s="14"/>
      <c r="R293" s="14"/>
      <c r="S293" s="14"/>
      <c r="T293" s="332"/>
    </row>
    <row r="294" spans="1:20" s="4" customFormat="1" ht="12.75" outlineLevel="1">
      <c r="A294" s="162"/>
      <c r="B294" s="162"/>
      <c r="C294" s="163"/>
      <c r="D294" s="14"/>
      <c r="E294" s="14"/>
      <c r="F294" s="14"/>
      <c r="G294" s="15"/>
      <c r="H294" s="15"/>
      <c r="I294" s="14"/>
      <c r="J294" s="14"/>
      <c r="K294" s="14"/>
      <c r="L294" s="14"/>
      <c r="M294" s="16"/>
      <c r="N294" s="14"/>
      <c r="O294" s="14"/>
      <c r="P294" s="14"/>
      <c r="Q294" s="14"/>
      <c r="R294" s="14"/>
      <c r="S294" s="14"/>
      <c r="T294" s="332"/>
    </row>
    <row r="295" spans="1:20" s="4" customFormat="1" ht="12.75" outlineLevel="1">
      <c r="A295" s="162"/>
      <c r="B295" s="162"/>
      <c r="C295" s="163"/>
      <c r="D295" s="14"/>
      <c r="E295" s="14"/>
      <c r="F295" s="14"/>
      <c r="G295" s="15"/>
      <c r="H295" s="15"/>
      <c r="I295" s="14"/>
      <c r="J295" s="14"/>
      <c r="K295" s="14"/>
      <c r="L295" s="14"/>
      <c r="M295" s="16"/>
      <c r="N295" s="14"/>
      <c r="O295" s="14"/>
      <c r="P295" s="14"/>
      <c r="Q295" s="14"/>
      <c r="R295" s="14"/>
      <c r="S295" s="14"/>
      <c r="T295" s="332"/>
    </row>
    <row r="296" spans="1:20" s="4" customFormat="1" ht="12.75" outlineLevel="1">
      <c r="A296" s="162"/>
      <c r="B296" s="162"/>
      <c r="C296" s="163"/>
      <c r="D296" s="14"/>
      <c r="E296" s="14"/>
      <c r="F296" s="14"/>
      <c r="G296" s="15"/>
      <c r="H296" s="15"/>
      <c r="I296" s="14"/>
      <c r="J296" s="14"/>
      <c r="K296" s="14"/>
      <c r="L296" s="14"/>
      <c r="M296" s="14"/>
      <c r="N296" s="14"/>
      <c r="O296" s="14"/>
      <c r="P296" s="14"/>
      <c r="Q296" s="14"/>
      <c r="R296" s="14"/>
      <c r="S296" s="14"/>
      <c r="T296" s="332"/>
    </row>
    <row r="297" spans="1:20" s="4" customFormat="1" ht="12.75" outlineLevel="1">
      <c r="A297" s="162"/>
      <c r="B297" s="162"/>
      <c r="C297" s="163"/>
      <c r="D297" s="14"/>
      <c r="E297" s="14"/>
      <c r="F297" s="14"/>
      <c r="G297" s="15"/>
      <c r="H297" s="15"/>
      <c r="I297" s="14"/>
      <c r="J297" s="14"/>
      <c r="K297" s="14"/>
      <c r="L297" s="14"/>
      <c r="M297" s="16"/>
      <c r="N297" s="14"/>
      <c r="O297" s="14"/>
      <c r="P297" s="14"/>
      <c r="Q297" s="14"/>
      <c r="R297" s="14"/>
      <c r="S297" s="14"/>
      <c r="T297" s="332"/>
    </row>
    <row r="298" spans="1:20" s="4" customFormat="1" ht="12.75" outlineLevel="1">
      <c r="A298" s="162"/>
      <c r="B298" s="162"/>
      <c r="C298" s="163"/>
      <c r="D298" s="14"/>
      <c r="E298" s="14"/>
      <c r="F298" s="14"/>
      <c r="G298" s="15"/>
      <c r="H298" s="15"/>
      <c r="I298" s="14"/>
      <c r="J298" s="14"/>
      <c r="K298" s="14"/>
      <c r="L298" s="14"/>
      <c r="M298" s="16"/>
      <c r="N298" s="14"/>
      <c r="O298" s="14"/>
      <c r="P298" s="14"/>
      <c r="Q298" s="14"/>
      <c r="R298" s="14"/>
      <c r="S298" s="14"/>
      <c r="T298" s="332"/>
    </row>
    <row r="299" spans="1:20" s="4" customFormat="1" ht="12.75" outlineLevel="1">
      <c r="A299" s="162"/>
      <c r="B299" s="162"/>
      <c r="C299" s="163"/>
      <c r="D299" s="14"/>
      <c r="E299" s="14"/>
      <c r="F299" s="14"/>
      <c r="G299" s="15"/>
      <c r="H299" s="15"/>
      <c r="I299" s="14"/>
      <c r="J299" s="14"/>
      <c r="K299" s="14"/>
      <c r="L299" s="14"/>
      <c r="M299" s="14"/>
      <c r="N299" s="14"/>
      <c r="O299" s="14"/>
      <c r="P299" s="14"/>
      <c r="Q299" s="14"/>
      <c r="R299" s="14"/>
      <c r="S299" s="14"/>
      <c r="T299" s="332"/>
    </row>
    <row r="300" spans="1:20" s="4" customFormat="1" ht="12.75" outlineLevel="1">
      <c r="A300" s="162"/>
      <c r="B300" s="162"/>
      <c r="C300" s="163"/>
      <c r="D300" s="14"/>
      <c r="E300" s="14"/>
      <c r="F300" s="14"/>
      <c r="G300" s="15"/>
      <c r="H300" s="15"/>
      <c r="I300" s="14"/>
      <c r="J300" s="14"/>
      <c r="K300" s="14"/>
      <c r="L300" s="14"/>
      <c r="M300" s="14"/>
      <c r="N300" s="14"/>
      <c r="O300" s="14"/>
      <c r="P300" s="14"/>
      <c r="Q300" s="14"/>
      <c r="R300" s="14"/>
      <c r="S300" s="14"/>
      <c r="T300" s="332"/>
    </row>
    <row r="301" spans="1:20" s="4" customFormat="1" ht="12.75" outlineLevel="1">
      <c r="A301" s="162"/>
      <c r="B301" s="162"/>
      <c r="C301" s="163"/>
      <c r="D301" s="14"/>
      <c r="E301" s="14"/>
      <c r="F301" s="14"/>
      <c r="G301" s="15"/>
      <c r="H301" s="15"/>
      <c r="I301" s="14"/>
      <c r="J301" s="14"/>
      <c r="K301" s="14"/>
      <c r="L301" s="14"/>
      <c r="M301" s="16"/>
      <c r="N301" s="14"/>
      <c r="O301" s="14"/>
      <c r="P301" s="14"/>
      <c r="Q301" s="14"/>
      <c r="R301" s="14"/>
      <c r="S301" s="14"/>
      <c r="T301" s="332"/>
    </row>
    <row r="302" spans="1:20" s="4" customFormat="1" ht="12.75" outlineLevel="1">
      <c r="A302" s="162"/>
      <c r="B302" s="162"/>
      <c r="C302" s="163"/>
      <c r="D302" s="14"/>
      <c r="E302" s="14"/>
      <c r="F302" s="14"/>
      <c r="G302" s="15"/>
      <c r="H302" s="15"/>
      <c r="I302" s="14"/>
      <c r="J302" s="14"/>
      <c r="K302" s="14"/>
      <c r="L302" s="14"/>
      <c r="M302" s="16"/>
      <c r="N302" s="14"/>
      <c r="O302" s="14"/>
      <c r="P302" s="14"/>
      <c r="Q302" s="14"/>
      <c r="R302" s="14"/>
      <c r="S302" s="14"/>
      <c r="T302" s="332"/>
    </row>
    <row r="303" spans="1:20" s="4" customFormat="1" ht="12.75" outlineLevel="1">
      <c r="A303" s="162"/>
      <c r="B303" s="162"/>
      <c r="C303" s="163"/>
      <c r="D303" s="14"/>
      <c r="E303" s="14"/>
      <c r="F303" s="14"/>
      <c r="G303" s="15"/>
      <c r="H303" s="15"/>
      <c r="I303" s="14"/>
      <c r="J303" s="14"/>
      <c r="K303" s="14"/>
      <c r="L303" s="14"/>
      <c r="M303" s="14"/>
      <c r="N303" s="14"/>
      <c r="O303" s="14"/>
      <c r="P303" s="14"/>
      <c r="Q303" s="14"/>
      <c r="R303" s="14"/>
      <c r="S303" s="14"/>
      <c r="T303" s="332"/>
    </row>
    <row r="304" spans="1:20" s="4" customFormat="1" ht="12.75" outlineLevel="1">
      <c r="A304" s="162"/>
      <c r="B304" s="162"/>
      <c r="C304" s="163"/>
      <c r="D304" s="14"/>
      <c r="E304" s="14"/>
      <c r="F304" s="14"/>
      <c r="G304" s="15"/>
      <c r="H304" s="15"/>
      <c r="I304" s="14"/>
      <c r="J304" s="14"/>
      <c r="K304" s="14"/>
      <c r="L304" s="14"/>
      <c r="M304" s="14"/>
      <c r="N304" s="14"/>
      <c r="O304" s="14"/>
      <c r="P304" s="14"/>
      <c r="Q304" s="14"/>
      <c r="R304" s="14"/>
      <c r="S304" s="14"/>
      <c r="T304" s="332"/>
    </row>
    <row r="305" spans="1:20" s="4" customFormat="1" ht="12.75" outlineLevel="1">
      <c r="A305" s="162"/>
      <c r="B305" s="162"/>
      <c r="C305" s="163"/>
      <c r="D305" s="14"/>
      <c r="E305" s="14"/>
      <c r="F305" s="14"/>
      <c r="G305" s="15"/>
      <c r="H305" s="15"/>
      <c r="I305" s="14"/>
      <c r="J305" s="14"/>
      <c r="K305" s="14"/>
      <c r="L305" s="14"/>
      <c r="M305" s="14"/>
      <c r="N305" s="14"/>
      <c r="O305" s="14"/>
      <c r="P305" s="14"/>
      <c r="Q305" s="14"/>
      <c r="R305" s="14"/>
      <c r="S305" s="14"/>
      <c r="T305" s="332"/>
    </row>
    <row r="306" spans="1:20" s="4" customFormat="1" ht="12.75" outlineLevel="1">
      <c r="A306" s="162"/>
      <c r="B306" s="162"/>
      <c r="C306" s="163"/>
      <c r="D306" s="14"/>
      <c r="E306" s="14"/>
      <c r="F306" s="14"/>
      <c r="G306" s="15"/>
      <c r="H306" s="15"/>
      <c r="I306" s="14"/>
      <c r="J306" s="14"/>
      <c r="K306" s="14"/>
      <c r="L306" s="14"/>
      <c r="M306" s="14"/>
      <c r="N306" s="14"/>
      <c r="O306" s="14"/>
      <c r="P306" s="14"/>
      <c r="Q306" s="14"/>
      <c r="R306" s="14"/>
      <c r="S306" s="14"/>
      <c r="T306" s="332"/>
    </row>
    <row r="307" spans="1:20" s="4" customFormat="1" ht="12.75" outlineLevel="1">
      <c r="A307" s="162"/>
      <c r="B307" s="162"/>
      <c r="C307" s="163"/>
      <c r="D307" s="14"/>
      <c r="E307" s="14"/>
      <c r="F307" s="14"/>
      <c r="G307" s="15"/>
      <c r="H307" s="15"/>
      <c r="I307" s="14"/>
      <c r="J307" s="14"/>
      <c r="K307" s="14"/>
      <c r="L307" s="14"/>
      <c r="M307" s="14"/>
      <c r="N307" s="14"/>
      <c r="O307" s="14"/>
      <c r="P307" s="14"/>
      <c r="Q307" s="14"/>
      <c r="R307" s="14"/>
      <c r="S307" s="14"/>
      <c r="T307" s="332"/>
    </row>
    <row r="308" spans="1:20" s="4" customFormat="1" ht="12.75" outlineLevel="1">
      <c r="A308" s="162"/>
      <c r="B308" s="162"/>
      <c r="C308" s="163"/>
      <c r="D308" s="14"/>
      <c r="E308" s="14"/>
      <c r="F308" s="14"/>
      <c r="G308" s="15"/>
      <c r="H308" s="15"/>
      <c r="I308" s="14"/>
      <c r="J308" s="14"/>
      <c r="K308" s="14"/>
      <c r="L308" s="14"/>
      <c r="M308" s="16"/>
      <c r="N308" s="14"/>
      <c r="O308" s="14"/>
      <c r="P308" s="14"/>
      <c r="Q308" s="14"/>
      <c r="R308" s="14"/>
      <c r="S308" s="14"/>
      <c r="T308" s="332"/>
    </row>
    <row r="309" spans="1:20" s="4" customFormat="1" ht="12.75" outlineLevel="1">
      <c r="A309" s="162"/>
      <c r="B309" s="162"/>
      <c r="C309" s="163"/>
      <c r="D309" s="14"/>
      <c r="E309" s="14"/>
      <c r="F309" s="14"/>
      <c r="G309" s="15"/>
      <c r="H309" s="15"/>
      <c r="I309" s="14"/>
      <c r="J309" s="14"/>
      <c r="K309" s="14"/>
      <c r="L309" s="14"/>
      <c r="M309" s="16"/>
      <c r="N309" s="14"/>
      <c r="O309" s="14"/>
      <c r="P309" s="14"/>
      <c r="Q309" s="14"/>
      <c r="R309" s="14"/>
      <c r="S309" s="14"/>
      <c r="T309" s="332"/>
    </row>
    <row r="310" spans="1:20" s="4" customFormat="1" ht="12.75" outlineLevel="1">
      <c r="A310" s="162"/>
      <c r="B310" s="162"/>
      <c r="C310" s="163"/>
      <c r="D310" s="14"/>
      <c r="E310" s="14"/>
      <c r="F310" s="14"/>
      <c r="G310" s="15"/>
      <c r="H310" s="15"/>
      <c r="I310" s="14"/>
      <c r="J310" s="14"/>
      <c r="K310" s="14"/>
      <c r="L310" s="14"/>
      <c r="M310" s="16"/>
      <c r="N310" s="14"/>
      <c r="O310" s="14"/>
      <c r="P310" s="14"/>
      <c r="Q310" s="14"/>
      <c r="R310" s="14"/>
      <c r="S310" s="14"/>
      <c r="T310" s="332"/>
    </row>
    <row r="311" spans="1:20" s="4" customFormat="1" ht="12.75" outlineLevel="1">
      <c r="A311" s="162"/>
      <c r="B311" s="162"/>
      <c r="C311" s="163"/>
      <c r="D311" s="14"/>
      <c r="E311" s="14"/>
      <c r="F311" s="14"/>
      <c r="G311" s="15"/>
      <c r="H311" s="15"/>
      <c r="I311" s="14"/>
      <c r="J311" s="14"/>
      <c r="K311" s="14"/>
      <c r="L311" s="14"/>
      <c r="M311" s="16"/>
      <c r="N311" s="14"/>
      <c r="O311" s="14"/>
      <c r="P311" s="14"/>
      <c r="Q311" s="14"/>
      <c r="R311" s="14"/>
      <c r="S311" s="14"/>
      <c r="T311" s="333"/>
    </row>
    <row r="312" spans="1:20" s="4" customFormat="1" ht="12.75" outlineLevel="1">
      <c r="A312" s="162"/>
      <c r="B312" s="162"/>
      <c r="C312" s="163"/>
      <c r="D312" s="14"/>
      <c r="E312" s="14"/>
      <c r="F312" s="14"/>
      <c r="G312" s="15"/>
      <c r="H312" s="15"/>
      <c r="I312" s="14"/>
      <c r="J312" s="14"/>
      <c r="K312" s="14"/>
      <c r="L312" s="14"/>
      <c r="M312" s="16"/>
      <c r="N312" s="14"/>
      <c r="O312" s="14"/>
      <c r="P312" s="14"/>
      <c r="Q312" s="14"/>
      <c r="R312" s="14"/>
      <c r="S312" s="14"/>
      <c r="T312" s="333"/>
    </row>
    <row r="313" spans="1:20" s="4" customFormat="1" ht="12.75" outlineLevel="1">
      <c r="A313" s="162"/>
      <c r="B313" s="162"/>
      <c r="C313" s="163"/>
      <c r="D313" s="14"/>
      <c r="E313" s="14"/>
      <c r="F313" s="14"/>
      <c r="G313" s="15"/>
      <c r="H313" s="15"/>
      <c r="I313" s="14"/>
      <c r="J313" s="14"/>
      <c r="K313" s="14"/>
      <c r="L313" s="14"/>
      <c r="M313" s="16"/>
      <c r="N313" s="14"/>
      <c r="O313" s="14"/>
      <c r="P313" s="14"/>
      <c r="Q313" s="14"/>
      <c r="R313" s="14"/>
      <c r="S313" s="14"/>
      <c r="T313" s="333"/>
    </row>
    <row r="314" spans="1:20" s="4" customFormat="1" ht="12.75" outlineLevel="1">
      <c r="A314" s="162"/>
      <c r="B314" s="162"/>
      <c r="C314" s="163"/>
      <c r="D314" s="14"/>
      <c r="E314" s="14"/>
      <c r="F314" s="14"/>
      <c r="G314" s="15"/>
      <c r="H314" s="15"/>
      <c r="I314" s="14"/>
      <c r="J314" s="14"/>
      <c r="K314" s="14"/>
      <c r="L314" s="14"/>
      <c r="M314" s="16"/>
      <c r="N314" s="14"/>
      <c r="O314" s="14"/>
      <c r="P314" s="14"/>
      <c r="Q314" s="14"/>
      <c r="R314" s="14"/>
      <c r="S314" s="14"/>
      <c r="T314" s="333"/>
    </row>
    <row r="315" spans="1:20" s="4" customFormat="1" ht="12.75" outlineLevel="1">
      <c r="A315" s="162"/>
      <c r="B315" s="162"/>
      <c r="C315" s="163"/>
      <c r="D315" s="14"/>
      <c r="E315" s="14"/>
      <c r="F315" s="14"/>
      <c r="G315" s="15"/>
      <c r="H315" s="15"/>
      <c r="I315" s="14"/>
      <c r="J315" s="14"/>
      <c r="K315" s="14"/>
      <c r="L315" s="14"/>
      <c r="M315" s="16"/>
      <c r="N315" s="14"/>
      <c r="O315" s="14"/>
      <c r="P315" s="14"/>
      <c r="Q315" s="14"/>
      <c r="R315" s="14"/>
      <c r="S315" s="14"/>
      <c r="T315" s="333"/>
    </row>
    <row r="316" spans="1:20" s="4" customFormat="1" ht="12.75" outlineLevel="1">
      <c r="A316" s="162"/>
      <c r="B316" s="162"/>
      <c r="C316" s="163"/>
      <c r="D316" s="14"/>
      <c r="E316" s="14"/>
      <c r="F316" s="14"/>
      <c r="G316" s="15"/>
      <c r="H316" s="15"/>
      <c r="I316" s="14"/>
      <c r="J316" s="14"/>
      <c r="K316" s="14"/>
      <c r="L316" s="14"/>
      <c r="M316" s="16"/>
      <c r="N316" s="14"/>
      <c r="O316" s="14"/>
      <c r="P316" s="14"/>
      <c r="Q316" s="14"/>
      <c r="R316" s="14"/>
      <c r="S316" s="14"/>
      <c r="T316" s="333"/>
    </row>
    <row r="317" spans="1:20" s="4" customFormat="1" ht="12.75" outlineLevel="1">
      <c r="A317" s="162"/>
      <c r="B317" s="162"/>
      <c r="C317" s="163"/>
      <c r="D317" s="14"/>
      <c r="E317" s="14"/>
      <c r="F317" s="14"/>
      <c r="G317" s="15"/>
      <c r="H317" s="15"/>
      <c r="I317" s="14"/>
      <c r="J317" s="14"/>
      <c r="K317" s="14"/>
      <c r="L317" s="14"/>
      <c r="M317" s="16"/>
      <c r="N317" s="14"/>
      <c r="O317" s="14"/>
      <c r="P317" s="14"/>
      <c r="Q317" s="14"/>
      <c r="R317" s="14"/>
      <c r="S317" s="14"/>
      <c r="T317" s="333"/>
    </row>
    <row r="318" spans="1:20" s="4" customFormat="1" ht="12.75" outlineLevel="1">
      <c r="A318" s="162"/>
      <c r="B318" s="162"/>
      <c r="C318" s="163"/>
      <c r="D318" s="14"/>
      <c r="E318" s="14"/>
      <c r="F318" s="14"/>
      <c r="G318" s="15"/>
      <c r="H318" s="15"/>
      <c r="I318" s="14"/>
      <c r="J318" s="14"/>
      <c r="K318" s="14"/>
      <c r="L318" s="14"/>
      <c r="M318" s="16"/>
      <c r="N318" s="14"/>
      <c r="O318" s="14"/>
      <c r="P318" s="14"/>
      <c r="Q318" s="14"/>
      <c r="R318" s="14"/>
      <c r="S318" s="14"/>
      <c r="T318" s="333"/>
    </row>
    <row r="319" spans="1:20" s="4" customFormat="1" ht="12.75" outlineLevel="1">
      <c r="A319" s="162"/>
      <c r="B319" s="162"/>
      <c r="C319" s="163"/>
      <c r="D319" s="14"/>
      <c r="E319" s="14"/>
      <c r="F319" s="14"/>
      <c r="G319" s="15"/>
      <c r="H319" s="15"/>
      <c r="I319" s="14"/>
      <c r="J319" s="14"/>
      <c r="K319" s="14"/>
      <c r="L319" s="14"/>
      <c r="M319" s="16"/>
      <c r="N319" s="14"/>
      <c r="O319" s="14"/>
      <c r="P319" s="14"/>
      <c r="Q319" s="14"/>
      <c r="R319" s="14"/>
      <c r="S319" s="14"/>
      <c r="T319" s="333"/>
    </row>
    <row r="320" spans="1:20" s="4" customFormat="1" ht="12.75" outlineLevel="1">
      <c r="A320" s="162"/>
      <c r="B320" s="162"/>
      <c r="C320" s="163"/>
      <c r="D320" s="14"/>
      <c r="E320" s="14"/>
      <c r="F320" s="14"/>
      <c r="G320" s="15"/>
      <c r="H320" s="15"/>
      <c r="I320" s="14"/>
      <c r="J320" s="14"/>
      <c r="K320" s="14"/>
      <c r="L320" s="14"/>
      <c r="M320" s="16"/>
      <c r="N320" s="14"/>
      <c r="O320" s="14"/>
      <c r="P320" s="14"/>
      <c r="Q320" s="14"/>
      <c r="R320" s="14"/>
      <c r="S320" s="14"/>
      <c r="T320" s="333"/>
    </row>
    <row r="321" spans="1:20" s="4" customFormat="1" ht="12.75" outlineLevel="1">
      <c r="A321" s="162"/>
      <c r="B321" s="162"/>
      <c r="C321" s="163"/>
      <c r="D321" s="14"/>
      <c r="E321" s="14"/>
      <c r="F321" s="14"/>
      <c r="G321" s="15"/>
      <c r="H321" s="15"/>
      <c r="I321" s="14"/>
      <c r="J321" s="14"/>
      <c r="K321" s="14"/>
      <c r="L321" s="14"/>
      <c r="M321" s="16"/>
      <c r="N321" s="14"/>
      <c r="O321" s="14"/>
      <c r="P321" s="14"/>
      <c r="Q321" s="14"/>
      <c r="R321" s="14"/>
      <c r="S321" s="14"/>
      <c r="T321" s="333"/>
    </row>
    <row r="322" spans="1:20" s="4" customFormat="1" ht="12.75" outlineLevel="1">
      <c r="A322" s="162"/>
      <c r="B322" s="162"/>
      <c r="C322" s="163"/>
      <c r="D322" s="14"/>
      <c r="E322" s="14"/>
      <c r="F322" s="14"/>
      <c r="G322" s="15"/>
      <c r="H322" s="15"/>
      <c r="I322" s="14"/>
      <c r="J322" s="14"/>
      <c r="K322" s="14"/>
      <c r="L322" s="14"/>
      <c r="M322" s="14"/>
      <c r="N322" s="14"/>
      <c r="O322" s="14"/>
      <c r="P322" s="14"/>
      <c r="Q322" s="14"/>
      <c r="R322" s="14"/>
      <c r="S322" s="14"/>
      <c r="T322" s="333"/>
    </row>
    <row r="323" spans="1:20" s="4" customFormat="1" ht="12.75" outlineLevel="1">
      <c r="A323" s="162"/>
      <c r="B323" s="162"/>
      <c r="C323" s="163"/>
      <c r="D323" s="14"/>
      <c r="E323" s="14"/>
      <c r="F323" s="14"/>
      <c r="G323" s="15"/>
      <c r="H323" s="15"/>
      <c r="I323" s="14"/>
      <c r="J323" s="14"/>
      <c r="K323" s="14"/>
      <c r="L323" s="14"/>
      <c r="M323" s="16"/>
      <c r="N323" s="14"/>
      <c r="O323" s="14"/>
      <c r="P323" s="14"/>
      <c r="Q323" s="14"/>
      <c r="R323" s="14"/>
      <c r="S323" s="14"/>
      <c r="T323" s="333"/>
    </row>
    <row r="324" spans="1:20" s="4" customFormat="1" ht="12.75" outlineLevel="1">
      <c r="A324" s="162"/>
      <c r="B324" s="162"/>
      <c r="C324" s="163"/>
      <c r="D324" s="14"/>
      <c r="E324" s="14"/>
      <c r="F324" s="14"/>
      <c r="G324" s="15"/>
      <c r="H324" s="15"/>
      <c r="I324" s="14"/>
      <c r="J324" s="14"/>
      <c r="K324" s="14"/>
      <c r="L324" s="14"/>
      <c r="M324" s="16"/>
      <c r="N324" s="14"/>
      <c r="O324" s="14"/>
      <c r="P324" s="14"/>
      <c r="Q324" s="14"/>
      <c r="R324" s="14"/>
      <c r="S324" s="14"/>
      <c r="T324" s="333"/>
    </row>
    <row r="325" spans="1:20" s="4" customFormat="1" ht="12.75" outlineLevel="1">
      <c r="A325" s="162"/>
      <c r="B325" s="162"/>
      <c r="C325" s="163"/>
      <c r="D325" s="14"/>
      <c r="E325" s="14"/>
      <c r="F325" s="14"/>
      <c r="G325" s="15"/>
      <c r="H325" s="15"/>
      <c r="I325" s="14"/>
      <c r="J325" s="14"/>
      <c r="K325" s="14"/>
      <c r="L325" s="14"/>
      <c r="M325" s="14"/>
      <c r="N325" s="14"/>
      <c r="O325" s="14"/>
      <c r="P325" s="14"/>
      <c r="Q325" s="14"/>
      <c r="R325" s="14"/>
      <c r="S325" s="14"/>
      <c r="T325" s="333"/>
    </row>
    <row r="326" spans="1:20" s="4" customFormat="1" ht="12.75" outlineLevel="1">
      <c r="A326" s="162"/>
      <c r="B326" s="162"/>
      <c r="C326" s="163"/>
      <c r="D326" s="14"/>
      <c r="E326" s="14"/>
      <c r="F326" s="14"/>
      <c r="G326" s="15"/>
      <c r="H326" s="15"/>
      <c r="I326" s="14"/>
      <c r="J326" s="14"/>
      <c r="K326" s="14"/>
      <c r="L326" s="14"/>
      <c r="M326" s="14"/>
      <c r="N326" s="14"/>
      <c r="O326" s="14"/>
      <c r="P326" s="14"/>
      <c r="Q326" s="14"/>
      <c r="R326" s="14"/>
      <c r="S326" s="14"/>
      <c r="T326" s="333"/>
    </row>
    <row r="327" spans="1:20" s="4" customFormat="1" ht="12.75" outlineLevel="1">
      <c r="A327" s="162"/>
      <c r="B327" s="162"/>
      <c r="C327" s="163"/>
      <c r="D327" s="14"/>
      <c r="E327" s="14"/>
      <c r="F327" s="14"/>
      <c r="G327" s="15"/>
      <c r="H327" s="15"/>
      <c r="I327" s="14"/>
      <c r="J327" s="14"/>
      <c r="K327" s="14"/>
      <c r="L327" s="14"/>
      <c r="M327" s="16"/>
      <c r="N327" s="14"/>
      <c r="O327" s="14"/>
      <c r="P327" s="14"/>
      <c r="Q327" s="14"/>
      <c r="R327" s="14"/>
      <c r="S327" s="14"/>
      <c r="T327" s="333"/>
    </row>
    <row r="328" spans="1:20" s="4" customFormat="1" ht="12.75" outlineLevel="1">
      <c r="A328" s="162"/>
      <c r="B328" s="162"/>
      <c r="C328" s="163"/>
      <c r="D328" s="14"/>
      <c r="E328" s="14"/>
      <c r="F328" s="14"/>
      <c r="G328" s="15"/>
      <c r="H328" s="15"/>
      <c r="I328" s="14"/>
      <c r="J328" s="14"/>
      <c r="K328" s="14"/>
      <c r="L328" s="14"/>
      <c r="M328" s="14"/>
      <c r="N328" s="14"/>
      <c r="O328" s="14"/>
      <c r="P328" s="14"/>
      <c r="Q328" s="14"/>
      <c r="R328" s="14"/>
      <c r="S328" s="14"/>
      <c r="T328" s="333"/>
    </row>
    <row r="329" spans="1:20" s="4" customFormat="1" ht="12.75" outlineLevel="1">
      <c r="A329" s="162"/>
      <c r="B329" s="162"/>
      <c r="C329" s="163"/>
      <c r="D329" s="14"/>
      <c r="E329" s="14"/>
      <c r="F329" s="14"/>
      <c r="G329" s="15"/>
      <c r="H329" s="15"/>
      <c r="I329" s="14"/>
      <c r="J329" s="14"/>
      <c r="K329" s="14"/>
      <c r="L329" s="14"/>
      <c r="M329" s="14"/>
      <c r="N329" s="14"/>
      <c r="O329" s="14"/>
      <c r="P329" s="14"/>
      <c r="Q329" s="14"/>
      <c r="R329" s="14"/>
      <c r="S329" s="14"/>
      <c r="T329" s="333"/>
    </row>
    <row r="330" spans="1:20" s="4" customFormat="1" ht="12.75" outlineLevel="1">
      <c r="A330" s="162"/>
      <c r="B330" s="162"/>
      <c r="C330" s="163"/>
      <c r="D330" s="14"/>
      <c r="E330" s="14"/>
      <c r="F330" s="14"/>
      <c r="G330" s="15"/>
      <c r="H330" s="15"/>
      <c r="I330" s="14"/>
      <c r="J330" s="14"/>
      <c r="K330" s="14"/>
      <c r="L330" s="14"/>
      <c r="M330" s="14"/>
      <c r="N330" s="14"/>
      <c r="O330" s="14"/>
      <c r="P330" s="14"/>
      <c r="Q330" s="14"/>
      <c r="R330" s="14"/>
      <c r="S330" s="14"/>
      <c r="T330" s="333"/>
    </row>
    <row r="331" spans="1:20" s="4" customFormat="1" ht="12.75" outlineLevel="1">
      <c r="A331" s="162"/>
      <c r="B331" s="162"/>
      <c r="C331" s="163"/>
      <c r="D331" s="14"/>
      <c r="E331" s="14"/>
      <c r="F331" s="14"/>
      <c r="G331" s="15"/>
      <c r="H331" s="15"/>
      <c r="I331" s="14"/>
      <c r="J331" s="14"/>
      <c r="K331" s="14"/>
      <c r="L331" s="14"/>
      <c r="M331" s="14"/>
      <c r="N331" s="14"/>
      <c r="O331" s="14"/>
      <c r="P331" s="14"/>
      <c r="Q331" s="14"/>
      <c r="R331" s="14"/>
      <c r="S331" s="14"/>
      <c r="T331" s="333"/>
    </row>
    <row r="332" spans="1:20" s="4" customFormat="1" ht="12.75" outlineLevel="1">
      <c r="A332" s="162"/>
      <c r="B332" s="162"/>
      <c r="C332" s="163"/>
      <c r="D332" s="14"/>
      <c r="E332" s="14"/>
      <c r="F332" s="14"/>
      <c r="G332" s="15"/>
      <c r="H332" s="15"/>
      <c r="I332" s="14"/>
      <c r="J332" s="14"/>
      <c r="K332" s="14"/>
      <c r="L332" s="14"/>
      <c r="M332" s="14"/>
      <c r="N332" s="14"/>
      <c r="O332" s="14"/>
      <c r="P332" s="14"/>
      <c r="Q332" s="14"/>
      <c r="R332" s="14"/>
      <c r="S332" s="14"/>
      <c r="T332" s="333"/>
    </row>
    <row r="333" spans="1:20" s="4" customFormat="1" ht="12.75" outlineLevel="1">
      <c r="A333" s="162"/>
      <c r="B333" s="162"/>
      <c r="C333" s="163"/>
      <c r="D333" s="14"/>
      <c r="E333" s="14"/>
      <c r="F333" s="14"/>
      <c r="G333" s="15"/>
      <c r="H333" s="15"/>
      <c r="I333" s="14"/>
      <c r="J333" s="14"/>
      <c r="K333" s="14"/>
      <c r="L333" s="14"/>
      <c r="M333" s="14"/>
      <c r="N333" s="14"/>
      <c r="O333" s="14"/>
      <c r="P333" s="14"/>
      <c r="Q333" s="14"/>
      <c r="R333" s="14"/>
      <c r="S333" s="14"/>
      <c r="T333" s="333"/>
    </row>
    <row r="334" spans="1:20" s="4" customFormat="1" ht="12.75" outlineLevel="1">
      <c r="A334" s="162"/>
      <c r="B334" s="162"/>
      <c r="C334" s="163"/>
      <c r="D334" s="14"/>
      <c r="E334" s="14"/>
      <c r="F334" s="14"/>
      <c r="G334" s="15"/>
      <c r="H334" s="15"/>
      <c r="I334" s="14"/>
      <c r="J334" s="14"/>
      <c r="K334" s="14"/>
      <c r="L334" s="14"/>
      <c r="M334" s="14"/>
      <c r="N334" s="14"/>
      <c r="O334" s="14"/>
      <c r="P334" s="14"/>
      <c r="Q334" s="14"/>
      <c r="R334" s="14"/>
      <c r="S334" s="14"/>
      <c r="T334" s="333"/>
    </row>
    <row r="335" spans="1:20" s="4" customFormat="1" ht="12.75" outlineLevel="1">
      <c r="A335" s="162"/>
      <c r="B335" s="162"/>
      <c r="C335" s="163"/>
      <c r="D335" s="14"/>
      <c r="E335" s="14"/>
      <c r="F335" s="14"/>
      <c r="G335" s="15"/>
      <c r="H335" s="15"/>
      <c r="I335" s="14"/>
      <c r="J335" s="14"/>
      <c r="K335" s="14"/>
      <c r="L335" s="14"/>
      <c r="M335" s="14"/>
      <c r="N335" s="14"/>
      <c r="O335" s="14"/>
      <c r="P335" s="14"/>
      <c r="Q335" s="14"/>
      <c r="R335" s="14"/>
      <c r="S335" s="14"/>
      <c r="T335" s="333"/>
    </row>
    <row r="336" spans="1:20" s="4" customFormat="1" ht="12.75" outlineLevel="1">
      <c r="A336" s="162"/>
      <c r="B336" s="162"/>
      <c r="C336" s="163"/>
      <c r="D336" s="14"/>
      <c r="E336" s="14"/>
      <c r="F336" s="14"/>
      <c r="G336" s="15"/>
      <c r="H336" s="15"/>
      <c r="I336" s="14"/>
      <c r="J336" s="14"/>
      <c r="K336" s="14"/>
      <c r="L336" s="14"/>
      <c r="M336" s="14"/>
      <c r="N336" s="14"/>
      <c r="O336" s="14"/>
      <c r="P336" s="14"/>
      <c r="Q336" s="14"/>
      <c r="R336" s="14"/>
      <c r="S336" s="14"/>
      <c r="T336" s="333"/>
    </row>
    <row r="337" spans="1:20" s="4" customFormat="1" ht="12.75" outlineLevel="1">
      <c r="A337" s="162"/>
      <c r="B337" s="162"/>
      <c r="C337" s="163"/>
      <c r="D337" s="14"/>
      <c r="E337" s="14"/>
      <c r="F337" s="14"/>
      <c r="G337" s="15"/>
      <c r="H337" s="15"/>
      <c r="I337" s="14"/>
      <c r="J337" s="14"/>
      <c r="K337" s="14"/>
      <c r="L337" s="14"/>
      <c r="M337" s="14"/>
      <c r="N337" s="14"/>
      <c r="O337" s="14"/>
      <c r="P337" s="14"/>
      <c r="Q337" s="14"/>
      <c r="R337" s="14"/>
      <c r="S337" s="14"/>
      <c r="T337" s="333"/>
    </row>
    <row r="338" spans="1:20" s="4" customFormat="1" ht="12.75" outlineLevel="1">
      <c r="A338" s="162"/>
      <c r="B338" s="162"/>
      <c r="C338" s="163"/>
      <c r="D338" s="14"/>
      <c r="E338" s="14"/>
      <c r="F338" s="14"/>
      <c r="G338" s="15"/>
      <c r="H338" s="15"/>
      <c r="I338" s="14"/>
      <c r="J338" s="14"/>
      <c r="K338" s="14"/>
      <c r="L338" s="14"/>
      <c r="M338" s="14"/>
      <c r="N338" s="14"/>
      <c r="O338" s="14"/>
      <c r="P338" s="14"/>
      <c r="Q338" s="14"/>
      <c r="R338" s="14"/>
      <c r="S338" s="14"/>
      <c r="T338" s="333"/>
    </row>
    <row r="339" spans="1:20" s="4" customFormat="1" ht="12.75" outlineLevel="1">
      <c r="A339" s="162"/>
      <c r="B339" s="162"/>
      <c r="C339" s="163"/>
      <c r="D339" s="14"/>
      <c r="E339" s="14"/>
      <c r="F339" s="14"/>
      <c r="G339" s="15"/>
      <c r="H339" s="15"/>
      <c r="I339" s="14"/>
      <c r="J339" s="14"/>
      <c r="K339" s="14"/>
      <c r="L339" s="14"/>
      <c r="M339" s="14"/>
      <c r="N339" s="14"/>
      <c r="O339" s="14"/>
      <c r="P339" s="14"/>
      <c r="Q339" s="14"/>
      <c r="R339" s="14"/>
      <c r="S339" s="14"/>
      <c r="T339" s="333"/>
    </row>
    <row r="340" spans="1:20" s="4" customFormat="1" ht="12.75" outlineLevel="1">
      <c r="A340" s="162"/>
      <c r="B340" s="162"/>
      <c r="C340" s="163"/>
      <c r="D340" s="14"/>
      <c r="E340" s="14"/>
      <c r="F340" s="14"/>
      <c r="G340" s="15"/>
      <c r="H340" s="15"/>
      <c r="I340" s="14"/>
      <c r="J340" s="14"/>
      <c r="K340" s="14"/>
      <c r="L340" s="14"/>
      <c r="M340" s="14"/>
      <c r="N340" s="14"/>
      <c r="O340" s="14"/>
      <c r="P340" s="14"/>
      <c r="Q340" s="14"/>
      <c r="R340" s="14"/>
      <c r="S340" s="14"/>
      <c r="T340" s="333"/>
    </row>
    <row r="341" spans="1:20" s="4" customFormat="1" ht="12.75" outlineLevel="1">
      <c r="A341" s="162"/>
      <c r="B341" s="162"/>
      <c r="C341" s="163"/>
      <c r="D341" s="14"/>
      <c r="E341" s="14"/>
      <c r="F341" s="14"/>
      <c r="G341" s="15"/>
      <c r="H341" s="15"/>
      <c r="I341" s="14"/>
      <c r="J341" s="14"/>
      <c r="K341" s="14"/>
      <c r="L341" s="14"/>
      <c r="M341" s="14"/>
      <c r="N341" s="14"/>
      <c r="O341" s="14"/>
      <c r="P341" s="14"/>
      <c r="Q341" s="14"/>
      <c r="R341" s="14"/>
      <c r="S341" s="14"/>
      <c r="T341" s="333"/>
    </row>
    <row r="342" spans="1:20" s="4" customFormat="1" ht="12.75" outlineLevel="1">
      <c r="A342" s="162"/>
      <c r="B342" s="162"/>
      <c r="C342" s="163"/>
      <c r="D342" s="14"/>
      <c r="E342" s="14"/>
      <c r="F342" s="14"/>
      <c r="G342" s="15"/>
      <c r="H342" s="15"/>
      <c r="I342" s="14"/>
      <c r="J342" s="14"/>
      <c r="K342" s="14"/>
      <c r="L342" s="14"/>
      <c r="M342" s="14"/>
      <c r="N342" s="14"/>
      <c r="O342" s="14"/>
      <c r="P342" s="14"/>
      <c r="Q342" s="14"/>
      <c r="R342" s="14"/>
      <c r="S342" s="14"/>
      <c r="T342" s="333"/>
    </row>
    <row r="343" spans="1:20" s="4" customFormat="1" ht="12.75" outlineLevel="1">
      <c r="A343" s="162"/>
      <c r="B343" s="162"/>
      <c r="C343" s="163"/>
      <c r="D343" s="14"/>
      <c r="E343" s="14"/>
      <c r="F343" s="14"/>
      <c r="G343" s="15"/>
      <c r="H343" s="15"/>
      <c r="I343" s="14"/>
      <c r="J343" s="14"/>
      <c r="K343" s="14"/>
      <c r="L343" s="14"/>
      <c r="M343" s="14"/>
      <c r="N343" s="14"/>
      <c r="O343" s="14"/>
      <c r="P343" s="14"/>
      <c r="Q343" s="14"/>
      <c r="R343" s="14"/>
      <c r="S343" s="14"/>
      <c r="T343" s="333"/>
    </row>
    <row r="344" spans="1:20" s="4" customFormat="1" ht="12.75" outlineLevel="1">
      <c r="A344" s="162"/>
      <c r="B344" s="162"/>
      <c r="C344" s="163"/>
      <c r="D344" s="14"/>
      <c r="E344" s="14"/>
      <c r="F344" s="14"/>
      <c r="G344" s="15"/>
      <c r="H344" s="15"/>
      <c r="I344" s="14"/>
      <c r="J344" s="14"/>
      <c r="K344" s="14"/>
      <c r="L344" s="14"/>
      <c r="M344" s="14"/>
      <c r="N344" s="14"/>
      <c r="O344" s="14"/>
      <c r="P344" s="14"/>
      <c r="Q344" s="14"/>
      <c r="R344" s="14"/>
      <c r="S344" s="14"/>
      <c r="T344" s="333"/>
    </row>
    <row r="345" spans="1:20" s="4" customFormat="1" ht="12.75" outlineLevel="1">
      <c r="A345" s="162"/>
      <c r="B345" s="162"/>
      <c r="C345" s="163"/>
      <c r="D345" s="14"/>
      <c r="E345" s="14"/>
      <c r="F345" s="14"/>
      <c r="G345" s="15"/>
      <c r="H345" s="15"/>
      <c r="I345" s="14"/>
      <c r="J345" s="14"/>
      <c r="K345" s="14"/>
      <c r="L345" s="14"/>
      <c r="M345" s="14"/>
      <c r="N345" s="14"/>
      <c r="O345" s="14"/>
      <c r="P345" s="14"/>
      <c r="Q345" s="14"/>
      <c r="R345" s="14"/>
      <c r="S345" s="14"/>
      <c r="T345" s="333"/>
    </row>
    <row r="346" spans="1:20" s="4" customFormat="1" ht="12.75" outlineLevel="1">
      <c r="A346" s="162"/>
      <c r="B346" s="162"/>
      <c r="C346" s="163"/>
      <c r="D346" s="14"/>
      <c r="E346" s="14"/>
      <c r="F346" s="14"/>
      <c r="G346" s="15"/>
      <c r="H346" s="15"/>
      <c r="I346" s="14"/>
      <c r="J346" s="14"/>
      <c r="K346" s="14"/>
      <c r="L346" s="14"/>
      <c r="M346" s="14"/>
      <c r="N346" s="14"/>
      <c r="O346" s="14"/>
      <c r="P346" s="14"/>
      <c r="Q346" s="14"/>
      <c r="R346" s="14"/>
      <c r="S346" s="14"/>
      <c r="T346" s="333"/>
    </row>
    <row r="347" spans="1:20" s="4" customFormat="1" ht="12.75" outlineLevel="1">
      <c r="A347" s="162"/>
      <c r="B347" s="162"/>
      <c r="C347" s="163"/>
      <c r="D347" s="14"/>
      <c r="E347" s="14"/>
      <c r="F347" s="14"/>
      <c r="G347" s="15"/>
      <c r="H347" s="15"/>
      <c r="I347" s="14"/>
      <c r="J347" s="14"/>
      <c r="K347" s="14"/>
      <c r="L347" s="14"/>
      <c r="M347" s="14"/>
      <c r="N347" s="14"/>
      <c r="O347" s="14"/>
      <c r="P347" s="14"/>
      <c r="Q347" s="14"/>
      <c r="R347" s="14"/>
      <c r="S347" s="14"/>
      <c r="T347" s="333"/>
    </row>
    <row r="348" spans="1:20" s="4" customFormat="1" ht="12.75" outlineLevel="1">
      <c r="A348" s="162"/>
      <c r="B348" s="162"/>
      <c r="C348" s="163"/>
      <c r="D348" s="14"/>
      <c r="E348" s="14"/>
      <c r="F348" s="14"/>
      <c r="G348" s="15"/>
      <c r="H348" s="15"/>
      <c r="I348" s="14"/>
      <c r="J348" s="14"/>
      <c r="K348" s="14"/>
      <c r="L348" s="14"/>
      <c r="M348" s="14"/>
      <c r="N348" s="14"/>
      <c r="O348" s="14"/>
      <c r="P348" s="14"/>
      <c r="Q348" s="14"/>
      <c r="R348" s="14"/>
      <c r="S348" s="14"/>
      <c r="T348" s="333"/>
    </row>
    <row r="349" spans="1:20" s="4" customFormat="1" ht="12.75" outlineLevel="1">
      <c r="A349" s="162"/>
      <c r="B349" s="162"/>
      <c r="C349" s="163"/>
      <c r="D349" s="14"/>
      <c r="E349" s="14"/>
      <c r="F349" s="14"/>
      <c r="G349" s="15"/>
      <c r="H349" s="15"/>
      <c r="I349" s="14"/>
      <c r="J349" s="14"/>
      <c r="K349" s="14"/>
      <c r="L349" s="14"/>
      <c r="M349" s="14"/>
      <c r="N349" s="14"/>
      <c r="O349" s="14"/>
      <c r="P349" s="14"/>
      <c r="Q349" s="14"/>
      <c r="R349" s="14"/>
      <c r="S349" s="14"/>
      <c r="T349" s="333"/>
    </row>
    <row r="350" spans="1:20" s="4" customFormat="1" ht="12.75" outlineLevel="1">
      <c r="A350" s="162"/>
      <c r="B350" s="162"/>
      <c r="C350" s="163"/>
      <c r="D350" s="14"/>
      <c r="E350" s="14"/>
      <c r="F350" s="14"/>
      <c r="G350" s="15"/>
      <c r="H350" s="15"/>
      <c r="I350" s="14"/>
      <c r="J350" s="14"/>
      <c r="K350" s="14"/>
      <c r="L350" s="14"/>
      <c r="M350" s="14"/>
      <c r="N350" s="14"/>
      <c r="O350" s="14"/>
      <c r="P350" s="14"/>
      <c r="Q350" s="14"/>
      <c r="R350" s="14"/>
      <c r="S350" s="14"/>
      <c r="T350" s="333"/>
    </row>
    <row r="351" spans="1:20" s="4" customFormat="1" ht="12.75" outlineLevel="1">
      <c r="A351" s="162"/>
      <c r="B351" s="162"/>
      <c r="C351" s="163"/>
      <c r="D351" s="14"/>
      <c r="E351" s="14"/>
      <c r="F351" s="14"/>
      <c r="G351" s="15"/>
      <c r="H351" s="15"/>
      <c r="I351" s="14"/>
      <c r="J351" s="14"/>
      <c r="K351" s="14"/>
      <c r="L351" s="14"/>
      <c r="M351" s="14"/>
      <c r="N351" s="14"/>
      <c r="O351" s="14"/>
      <c r="P351" s="14"/>
      <c r="Q351" s="14"/>
      <c r="R351" s="14"/>
      <c r="S351" s="14"/>
      <c r="T351" s="333"/>
    </row>
    <row r="352" spans="1:20" s="4" customFormat="1" ht="12.75" outlineLevel="1">
      <c r="A352" s="162"/>
      <c r="B352" s="162"/>
      <c r="C352" s="163"/>
      <c r="D352" s="14"/>
      <c r="E352" s="14"/>
      <c r="F352" s="14"/>
      <c r="G352" s="15"/>
      <c r="H352" s="15"/>
      <c r="I352" s="14"/>
      <c r="J352" s="14"/>
      <c r="K352" s="14"/>
      <c r="L352" s="14"/>
      <c r="M352" s="14"/>
      <c r="N352" s="14"/>
      <c r="O352" s="14"/>
      <c r="P352" s="14"/>
      <c r="Q352" s="14"/>
      <c r="R352" s="14"/>
      <c r="S352" s="14"/>
      <c r="T352" s="333"/>
    </row>
    <row r="353" spans="1:20" s="4" customFormat="1" ht="12.75" outlineLevel="1">
      <c r="A353" s="162"/>
      <c r="B353" s="162"/>
      <c r="C353" s="163"/>
      <c r="D353" s="14"/>
      <c r="E353" s="14"/>
      <c r="F353" s="14"/>
      <c r="G353" s="15"/>
      <c r="H353" s="15"/>
      <c r="I353" s="14"/>
      <c r="J353" s="14"/>
      <c r="K353" s="14"/>
      <c r="L353" s="14"/>
      <c r="M353" s="14"/>
      <c r="N353" s="14"/>
      <c r="O353" s="14"/>
      <c r="P353" s="14"/>
      <c r="Q353" s="14"/>
      <c r="R353" s="14"/>
      <c r="S353" s="14"/>
      <c r="T353" s="333"/>
    </row>
    <row r="354" spans="1:20" s="4" customFormat="1" ht="12.75" outlineLevel="1">
      <c r="A354" s="162"/>
      <c r="B354" s="162"/>
      <c r="C354" s="163"/>
      <c r="D354" s="14"/>
      <c r="E354" s="14"/>
      <c r="F354" s="14"/>
      <c r="G354" s="15"/>
      <c r="H354" s="15"/>
      <c r="I354" s="14"/>
      <c r="J354" s="14"/>
      <c r="K354" s="14"/>
      <c r="L354" s="14"/>
      <c r="M354" s="14"/>
      <c r="N354" s="14"/>
      <c r="O354" s="14"/>
      <c r="P354" s="14"/>
      <c r="Q354" s="14"/>
      <c r="R354" s="14"/>
      <c r="S354" s="14"/>
      <c r="T354" s="333"/>
    </row>
    <row r="355" spans="1:20" s="4" customFormat="1" ht="12.75" outlineLevel="1">
      <c r="A355" s="162"/>
      <c r="B355" s="162"/>
      <c r="C355" s="163"/>
      <c r="D355" s="14"/>
      <c r="E355" s="14"/>
      <c r="F355" s="14"/>
      <c r="G355" s="15"/>
      <c r="H355" s="15"/>
      <c r="I355" s="14"/>
      <c r="J355" s="14"/>
      <c r="K355" s="14"/>
      <c r="L355" s="14"/>
      <c r="M355" s="14"/>
      <c r="N355" s="14"/>
      <c r="O355" s="14"/>
      <c r="P355" s="14"/>
      <c r="Q355" s="14"/>
      <c r="R355" s="14"/>
      <c r="S355" s="14"/>
      <c r="T355" s="333"/>
    </row>
    <row r="356" spans="1:20" s="4" customFormat="1" ht="12.75" outlineLevel="1">
      <c r="A356" s="162"/>
      <c r="B356" s="162"/>
      <c r="C356" s="163"/>
      <c r="D356" s="14"/>
      <c r="E356" s="14"/>
      <c r="F356" s="14"/>
      <c r="G356" s="15"/>
      <c r="H356" s="15"/>
      <c r="I356" s="14"/>
      <c r="J356" s="14"/>
      <c r="K356" s="14"/>
      <c r="L356" s="14"/>
      <c r="M356" s="14"/>
      <c r="N356" s="14"/>
      <c r="O356" s="14"/>
      <c r="P356" s="14"/>
      <c r="Q356" s="14"/>
      <c r="R356" s="14"/>
      <c r="S356" s="14"/>
      <c r="T356" s="333"/>
    </row>
    <row r="357" spans="1:20" s="4" customFormat="1" ht="12.75" outlineLevel="1">
      <c r="A357" s="162"/>
      <c r="B357" s="162"/>
      <c r="C357" s="163"/>
      <c r="D357" s="14"/>
      <c r="E357" s="14"/>
      <c r="F357" s="14"/>
      <c r="G357" s="15"/>
      <c r="H357" s="15"/>
      <c r="I357" s="14"/>
      <c r="J357" s="14"/>
      <c r="K357" s="14"/>
      <c r="L357" s="14"/>
      <c r="M357" s="14"/>
      <c r="N357" s="14"/>
      <c r="O357" s="14"/>
      <c r="P357" s="14"/>
      <c r="Q357" s="14"/>
      <c r="R357" s="14"/>
      <c r="S357" s="14"/>
      <c r="T357" s="333"/>
    </row>
    <row r="358" spans="1:20" s="4" customFormat="1" ht="12.75" outlineLevel="1">
      <c r="A358" s="162"/>
      <c r="B358" s="162"/>
      <c r="C358" s="163"/>
      <c r="D358" s="14"/>
      <c r="E358" s="14"/>
      <c r="F358" s="14"/>
      <c r="G358" s="15"/>
      <c r="H358" s="15"/>
      <c r="I358" s="14"/>
      <c r="J358" s="14"/>
      <c r="K358" s="14"/>
      <c r="L358" s="14"/>
      <c r="M358" s="14"/>
      <c r="N358" s="14"/>
      <c r="O358" s="14"/>
      <c r="P358" s="14"/>
      <c r="Q358" s="14"/>
      <c r="R358" s="14"/>
      <c r="S358" s="14"/>
      <c r="T358" s="333"/>
    </row>
    <row r="359" spans="1:20" s="4" customFormat="1" ht="12.75" outlineLevel="1">
      <c r="A359" s="162"/>
      <c r="B359" s="162"/>
      <c r="C359" s="163"/>
      <c r="D359" s="14"/>
      <c r="E359" s="14"/>
      <c r="F359" s="14"/>
      <c r="G359" s="15"/>
      <c r="H359" s="15"/>
      <c r="I359" s="14"/>
      <c r="J359" s="14"/>
      <c r="K359" s="14"/>
      <c r="L359" s="14"/>
      <c r="M359" s="14"/>
      <c r="N359" s="14"/>
      <c r="O359" s="14"/>
      <c r="P359" s="14"/>
      <c r="Q359" s="14"/>
      <c r="R359" s="14"/>
      <c r="S359" s="14"/>
      <c r="T359" s="333"/>
    </row>
    <row r="360" spans="1:20" s="4" customFormat="1" ht="12.75" outlineLevel="1">
      <c r="A360" s="162"/>
      <c r="B360" s="162"/>
      <c r="C360" s="163"/>
      <c r="D360" s="14"/>
      <c r="E360" s="14"/>
      <c r="F360" s="14"/>
      <c r="G360" s="15"/>
      <c r="H360" s="15"/>
      <c r="I360" s="14"/>
      <c r="J360" s="14"/>
      <c r="K360" s="14"/>
      <c r="L360" s="14"/>
      <c r="M360" s="14"/>
      <c r="N360" s="14"/>
      <c r="O360" s="14"/>
      <c r="P360" s="14"/>
      <c r="Q360" s="14"/>
      <c r="R360" s="14"/>
      <c r="S360" s="14"/>
      <c r="T360" s="333"/>
    </row>
    <row r="361" spans="1:20" s="4" customFormat="1" ht="12.75" outlineLevel="1">
      <c r="A361" s="162"/>
      <c r="B361" s="162"/>
      <c r="C361" s="163"/>
      <c r="D361" s="14"/>
      <c r="E361" s="14"/>
      <c r="F361" s="14"/>
      <c r="G361" s="15"/>
      <c r="H361" s="15"/>
      <c r="I361" s="14"/>
      <c r="J361" s="14"/>
      <c r="K361" s="14"/>
      <c r="L361" s="14"/>
      <c r="M361" s="14"/>
      <c r="N361" s="14"/>
      <c r="O361" s="14"/>
      <c r="P361" s="14"/>
      <c r="Q361" s="14"/>
      <c r="R361" s="14"/>
      <c r="S361" s="14"/>
      <c r="T361" s="333"/>
    </row>
    <row r="362" spans="1:20" s="4" customFormat="1" ht="12.75" outlineLevel="1">
      <c r="A362" s="162"/>
      <c r="B362" s="162"/>
      <c r="C362" s="163"/>
      <c r="D362" s="14"/>
      <c r="E362" s="14"/>
      <c r="F362" s="14"/>
      <c r="G362" s="15"/>
      <c r="H362" s="15"/>
      <c r="I362" s="14"/>
      <c r="J362" s="14"/>
      <c r="K362" s="14"/>
      <c r="L362" s="14"/>
      <c r="M362" s="14"/>
      <c r="N362" s="14"/>
      <c r="O362" s="14"/>
      <c r="P362" s="14"/>
      <c r="Q362" s="14"/>
      <c r="R362" s="14"/>
      <c r="S362" s="14"/>
      <c r="T362" s="333"/>
    </row>
    <row r="363" spans="1:20" s="4" customFormat="1" ht="12.75" outlineLevel="1">
      <c r="A363" s="162"/>
      <c r="B363" s="162"/>
      <c r="C363" s="163"/>
      <c r="D363" s="14"/>
      <c r="E363" s="14"/>
      <c r="F363" s="14"/>
      <c r="G363" s="15"/>
      <c r="H363" s="15"/>
      <c r="I363" s="14"/>
      <c r="J363" s="14"/>
      <c r="K363" s="14"/>
      <c r="L363" s="14"/>
      <c r="M363" s="14"/>
      <c r="N363" s="14"/>
      <c r="O363" s="14"/>
      <c r="P363" s="14"/>
      <c r="Q363" s="14"/>
      <c r="R363" s="14"/>
      <c r="S363" s="14"/>
      <c r="T363" s="333"/>
    </row>
    <row r="364" spans="1:20" s="4" customFormat="1" ht="12.75" outlineLevel="1">
      <c r="A364" s="162"/>
      <c r="B364" s="162"/>
      <c r="C364" s="163"/>
      <c r="D364" s="14"/>
      <c r="E364" s="14"/>
      <c r="F364" s="14"/>
      <c r="G364" s="15"/>
      <c r="H364" s="15"/>
      <c r="I364" s="14"/>
      <c r="J364" s="14"/>
      <c r="K364" s="14"/>
      <c r="L364" s="14"/>
      <c r="M364" s="14"/>
      <c r="N364" s="14"/>
      <c r="O364" s="14"/>
      <c r="P364" s="14"/>
      <c r="Q364" s="14"/>
      <c r="R364" s="14"/>
      <c r="S364" s="14"/>
      <c r="T364" s="333"/>
    </row>
    <row r="365" spans="1:20" s="4" customFormat="1" ht="12.75" outlineLevel="1">
      <c r="A365" s="162"/>
      <c r="B365" s="162"/>
      <c r="C365" s="163"/>
      <c r="D365" s="14"/>
      <c r="E365" s="14"/>
      <c r="F365" s="14"/>
      <c r="G365" s="15"/>
      <c r="H365" s="15"/>
      <c r="I365" s="14"/>
      <c r="J365" s="14"/>
      <c r="K365" s="14"/>
      <c r="L365" s="14"/>
      <c r="M365" s="14"/>
      <c r="N365" s="14"/>
      <c r="O365" s="14"/>
      <c r="P365" s="14"/>
      <c r="Q365" s="14"/>
      <c r="R365" s="14"/>
      <c r="S365" s="14"/>
      <c r="T365" s="333"/>
    </row>
    <row r="366" spans="1:20" s="4" customFormat="1" ht="12.75" outlineLevel="1">
      <c r="A366" s="162"/>
      <c r="B366" s="162"/>
      <c r="C366" s="163"/>
      <c r="D366" s="14"/>
      <c r="E366" s="14"/>
      <c r="F366" s="14"/>
      <c r="G366" s="15"/>
      <c r="H366" s="15"/>
      <c r="I366" s="14"/>
      <c r="J366" s="14"/>
      <c r="K366" s="14"/>
      <c r="L366" s="14"/>
      <c r="M366" s="14"/>
      <c r="N366" s="14"/>
      <c r="O366" s="14"/>
      <c r="P366" s="14"/>
      <c r="Q366" s="14"/>
      <c r="R366" s="14"/>
      <c r="S366" s="14"/>
      <c r="T366" s="333"/>
    </row>
    <row r="367" spans="1:20" s="4" customFormat="1" ht="12.75" outlineLevel="1">
      <c r="A367" s="162"/>
      <c r="B367" s="162"/>
      <c r="C367" s="163"/>
      <c r="D367" s="14"/>
      <c r="E367" s="14"/>
      <c r="F367" s="14"/>
      <c r="G367" s="15"/>
      <c r="H367" s="15"/>
      <c r="I367" s="14"/>
      <c r="J367" s="14"/>
      <c r="K367" s="14"/>
      <c r="L367" s="14"/>
      <c r="M367" s="14"/>
      <c r="N367" s="14"/>
      <c r="O367" s="14"/>
      <c r="P367" s="14"/>
      <c r="Q367" s="14"/>
      <c r="R367" s="14"/>
      <c r="S367" s="14"/>
      <c r="T367" s="333"/>
    </row>
    <row r="368" spans="1:20" s="4" customFormat="1" ht="12.75" outlineLevel="1">
      <c r="A368" s="162"/>
      <c r="B368" s="162"/>
      <c r="C368" s="163"/>
      <c r="D368" s="14"/>
      <c r="E368" s="14"/>
      <c r="F368" s="14"/>
      <c r="G368" s="15"/>
      <c r="H368" s="15"/>
      <c r="I368" s="14"/>
      <c r="J368" s="14"/>
      <c r="K368" s="14"/>
      <c r="L368" s="14"/>
      <c r="M368" s="14"/>
      <c r="N368" s="14"/>
      <c r="O368" s="14"/>
      <c r="P368" s="14"/>
      <c r="Q368" s="14"/>
      <c r="R368" s="14"/>
      <c r="S368" s="14"/>
      <c r="T368" s="333"/>
    </row>
    <row r="369" spans="1:20" s="4" customFormat="1" ht="12.75" outlineLevel="1">
      <c r="A369" s="162"/>
      <c r="B369" s="162"/>
      <c r="C369" s="163"/>
      <c r="D369" s="14"/>
      <c r="E369" s="14"/>
      <c r="F369" s="14"/>
      <c r="G369" s="15"/>
      <c r="H369" s="15"/>
      <c r="I369" s="14"/>
      <c r="J369" s="14"/>
      <c r="K369" s="14"/>
      <c r="L369" s="14"/>
      <c r="M369" s="14"/>
      <c r="N369" s="14"/>
      <c r="O369" s="14"/>
      <c r="P369" s="14"/>
      <c r="Q369" s="14"/>
      <c r="R369" s="14"/>
      <c r="S369" s="14"/>
      <c r="T369" s="333"/>
    </row>
    <row r="370" spans="1:20" s="4" customFormat="1" ht="12.75" outlineLevel="1">
      <c r="A370" s="162"/>
      <c r="B370" s="162"/>
      <c r="C370" s="163"/>
      <c r="D370" s="14"/>
      <c r="E370" s="14"/>
      <c r="F370" s="14"/>
      <c r="G370" s="15"/>
      <c r="H370" s="15"/>
      <c r="I370" s="14"/>
      <c r="J370" s="14"/>
      <c r="K370" s="14"/>
      <c r="L370" s="14"/>
      <c r="M370" s="14"/>
      <c r="N370" s="14"/>
      <c r="O370" s="14"/>
      <c r="P370" s="14"/>
      <c r="Q370" s="14"/>
      <c r="R370" s="14"/>
      <c r="S370" s="14"/>
      <c r="T370" s="333"/>
    </row>
    <row r="371" spans="1:20" s="4" customFormat="1" ht="12.75" outlineLevel="1">
      <c r="A371" s="162"/>
      <c r="B371" s="162"/>
      <c r="C371" s="163"/>
      <c r="D371" s="14"/>
      <c r="E371" s="14"/>
      <c r="F371" s="14"/>
      <c r="G371" s="15"/>
      <c r="H371" s="15"/>
      <c r="I371" s="14"/>
      <c r="J371" s="14"/>
      <c r="K371" s="14"/>
      <c r="L371" s="14"/>
      <c r="M371" s="14"/>
      <c r="N371" s="14"/>
      <c r="O371" s="14"/>
      <c r="P371" s="14"/>
      <c r="Q371" s="14"/>
      <c r="R371" s="14"/>
      <c r="S371" s="14"/>
      <c r="T371" s="333"/>
    </row>
    <row r="372" spans="1:20" s="4" customFormat="1" ht="12.75" outlineLevel="1">
      <c r="A372" s="162"/>
      <c r="B372" s="162"/>
      <c r="C372" s="163"/>
      <c r="D372" s="14"/>
      <c r="E372" s="14"/>
      <c r="F372" s="14"/>
      <c r="G372" s="15"/>
      <c r="H372" s="15"/>
      <c r="I372" s="14"/>
      <c r="J372" s="14"/>
      <c r="K372" s="14"/>
      <c r="L372" s="14"/>
      <c r="M372" s="16"/>
      <c r="N372" s="14"/>
      <c r="O372" s="14"/>
      <c r="P372" s="14"/>
      <c r="Q372" s="14"/>
      <c r="R372" s="14"/>
      <c r="S372" s="14"/>
      <c r="T372" s="333"/>
    </row>
    <row r="373" spans="1:20" s="4" customFormat="1" ht="12.75" outlineLevel="1">
      <c r="A373" s="162"/>
      <c r="B373" s="162"/>
      <c r="C373" s="163"/>
      <c r="D373" s="14"/>
      <c r="E373" s="14"/>
      <c r="F373" s="14"/>
      <c r="G373" s="15"/>
      <c r="H373" s="15"/>
      <c r="I373" s="14"/>
      <c r="J373" s="14"/>
      <c r="K373" s="14"/>
      <c r="L373" s="14"/>
      <c r="M373" s="16"/>
      <c r="N373" s="14"/>
      <c r="O373" s="14"/>
      <c r="P373" s="14"/>
      <c r="Q373" s="14"/>
      <c r="R373" s="14"/>
      <c r="S373" s="14"/>
      <c r="T373" s="333"/>
    </row>
    <row r="374" spans="1:20" s="4" customFormat="1" ht="12.75" outlineLevel="1">
      <c r="A374" s="162"/>
      <c r="B374" s="162"/>
      <c r="C374" s="163"/>
      <c r="D374" s="14"/>
      <c r="E374" s="14"/>
      <c r="F374" s="14"/>
      <c r="G374" s="15"/>
      <c r="H374" s="15"/>
      <c r="I374" s="14"/>
      <c r="J374" s="14"/>
      <c r="K374" s="14"/>
      <c r="L374" s="14"/>
      <c r="M374" s="16"/>
      <c r="N374" s="14"/>
      <c r="O374" s="14"/>
      <c r="P374" s="14"/>
      <c r="Q374" s="14"/>
      <c r="R374" s="14"/>
      <c r="S374" s="14"/>
      <c r="T374" s="333"/>
    </row>
    <row r="375" spans="1:20" s="4" customFormat="1" ht="12.75" outlineLevel="1">
      <c r="A375" s="162"/>
      <c r="B375" s="162"/>
      <c r="C375" s="163"/>
      <c r="D375" s="14"/>
      <c r="E375" s="14"/>
      <c r="F375" s="14"/>
      <c r="G375" s="15"/>
      <c r="H375" s="15"/>
      <c r="I375" s="14"/>
      <c r="J375" s="14"/>
      <c r="K375" s="14"/>
      <c r="L375" s="14"/>
      <c r="M375" s="16"/>
      <c r="N375" s="14"/>
      <c r="O375" s="14"/>
      <c r="P375" s="14"/>
      <c r="Q375" s="14"/>
      <c r="R375" s="14"/>
      <c r="S375" s="14"/>
      <c r="T375" s="333"/>
    </row>
    <row r="376" spans="1:20" s="4" customFormat="1" ht="12.75" outlineLevel="1">
      <c r="A376" s="162"/>
      <c r="B376" s="162"/>
      <c r="C376" s="163"/>
      <c r="D376" s="14"/>
      <c r="E376" s="14"/>
      <c r="F376" s="14"/>
      <c r="G376" s="15"/>
      <c r="H376" s="15"/>
      <c r="I376" s="14"/>
      <c r="J376" s="14"/>
      <c r="K376" s="14"/>
      <c r="L376" s="14"/>
      <c r="M376" s="16"/>
      <c r="N376" s="14"/>
      <c r="O376" s="14"/>
      <c r="P376" s="14"/>
      <c r="Q376" s="14"/>
      <c r="R376" s="14"/>
      <c r="S376" s="14"/>
      <c r="T376" s="333"/>
    </row>
    <row r="377" spans="1:20" s="4" customFormat="1" ht="12.75" outlineLevel="1">
      <c r="A377" s="162"/>
      <c r="B377" s="162"/>
      <c r="C377" s="163"/>
      <c r="D377" s="14"/>
      <c r="E377" s="14"/>
      <c r="F377" s="14"/>
      <c r="G377" s="15"/>
      <c r="H377" s="15"/>
      <c r="I377" s="14"/>
      <c r="J377" s="14"/>
      <c r="K377" s="14"/>
      <c r="L377" s="14"/>
      <c r="M377" s="16"/>
      <c r="N377" s="14"/>
      <c r="O377" s="14"/>
      <c r="P377" s="14"/>
      <c r="Q377" s="14"/>
      <c r="R377" s="14"/>
      <c r="S377" s="14"/>
      <c r="T377" s="333"/>
    </row>
    <row r="378" spans="1:20" s="4" customFormat="1" ht="12.75" outlineLevel="1">
      <c r="A378" s="162"/>
      <c r="B378" s="162"/>
      <c r="C378" s="163"/>
      <c r="D378" s="14"/>
      <c r="E378" s="14"/>
      <c r="F378" s="14"/>
      <c r="G378" s="15"/>
      <c r="H378" s="15"/>
      <c r="I378" s="14"/>
      <c r="J378" s="14"/>
      <c r="K378" s="14"/>
      <c r="L378" s="14"/>
      <c r="M378" s="16"/>
      <c r="N378" s="14"/>
      <c r="O378" s="14"/>
      <c r="P378" s="14"/>
      <c r="Q378" s="14"/>
      <c r="R378" s="14"/>
      <c r="S378" s="14"/>
      <c r="T378" s="333"/>
    </row>
    <row r="379" spans="1:20" s="4" customFormat="1" ht="12.75" outlineLevel="1">
      <c r="A379" s="162"/>
      <c r="B379" s="162"/>
      <c r="C379" s="163"/>
      <c r="D379" s="14"/>
      <c r="E379" s="14"/>
      <c r="F379" s="14"/>
      <c r="G379" s="15"/>
      <c r="H379" s="15"/>
      <c r="I379" s="14"/>
      <c r="J379" s="14"/>
      <c r="K379" s="14"/>
      <c r="L379" s="14"/>
      <c r="M379" s="16"/>
      <c r="N379" s="14"/>
      <c r="O379" s="14"/>
      <c r="P379" s="14"/>
      <c r="Q379" s="14"/>
      <c r="R379" s="14"/>
      <c r="S379" s="14"/>
      <c r="T379" s="333"/>
    </row>
    <row r="380" spans="1:20" s="4" customFormat="1" ht="12.75" outlineLevel="1">
      <c r="A380" s="162"/>
      <c r="B380" s="162"/>
      <c r="C380" s="163"/>
      <c r="D380" s="14"/>
      <c r="E380" s="14"/>
      <c r="F380" s="14"/>
      <c r="G380" s="15"/>
      <c r="H380" s="15"/>
      <c r="I380" s="14"/>
      <c r="J380" s="14"/>
      <c r="K380" s="14"/>
      <c r="L380" s="14"/>
      <c r="M380" s="16"/>
      <c r="N380" s="14"/>
      <c r="O380" s="14"/>
      <c r="P380" s="14"/>
      <c r="Q380" s="14"/>
      <c r="R380" s="14"/>
      <c r="S380" s="14"/>
      <c r="T380" s="333"/>
    </row>
    <row r="381" spans="1:20" s="4" customFormat="1" ht="12.75" outlineLevel="1">
      <c r="A381" s="162"/>
      <c r="B381" s="162"/>
      <c r="C381" s="163"/>
      <c r="D381" s="14"/>
      <c r="E381" s="14"/>
      <c r="F381" s="14"/>
      <c r="G381" s="15"/>
      <c r="H381" s="15"/>
      <c r="I381" s="14"/>
      <c r="J381" s="14"/>
      <c r="K381" s="14"/>
      <c r="L381" s="14"/>
      <c r="M381" s="16"/>
      <c r="N381" s="14"/>
      <c r="O381" s="14"/>
      <c r="P381" s="14"/>
      <c r="Q381" s="14"/>
      <c r="R381" s="14"/>
      <c r="S381" s="14"/>
      <c r="T381" s="333"/>
    </row>
    <row r="382" spans="1:20" s="4" customFormat="1" ht="12.75" outlineLevel="1">
      <c r="A382" s="162"/>
      <c r="B382" s="162"/>
      <c r="C382" s="163"/>
      <c r="D382" s="14"/>
      <c r="E382" s="14"/>
      <c r="F382" s="14"/>
      <c r="G382" s="15"/>
      <c r="H382" s="15"/>
      <c r="I382" s="14"/>
      <c r="J382" s="14"/>
      <c r="K382" s="14"/>
      <c r="L382" s="14"/>
      <c r="M382" s="16"/>
      <c r="N382" s="14"/>
      <c r="O382" s="14"/>
      <c r="P382" s="14"/>
      <c r="Q382" s="14"/>
      <c r="R382" s="14"/>
      <c r="S382" s="14"/>
      <c r="T382" s="333"/>
    </row>
    <row r="383" spans="1:20" s="4" customFormat="1" ht="12.75" outlineLevel="1">
      <c r="A383" s="162"/>
      <c r="B383" s="162"/>
      <c r="C383" s="163"/>
      <c r="D383" s="14"/>
      <c r="E383" s="14"/>
      <c r="F383" s="14"/>
      <c r="G383" s="15"/>
      <c r="H383" s="15"/>
      <c r="I383" s="14"/>
      <c r="J383" s="14"/>
      <c r="K383" s="14"/>
      <c r="L383" s="14"/>
      <c r="M383" s="16"/>
      <c r="N383" s="14"/>
      <c r="O383" s="14"/>
      <c r="P383" s="14"/>
      <c r="Q383" s="14"/>
      <c r="R383" s="14"/>
      <c r="S383" s="14"/>
      <c r="T383" s="333"/>
    </row>
    <row r="384" spans="1:20" s="4" customFormat="1" ht="12.75" outlineLevel="1">
      <c r="A384" s="162"/>
      <c r="B384" s="162"/>
      <c r="C384" s="163"/>
      <c r="D384" s="14"/>
      <c r="E384" s="14"/>
      <c r="F384" s="14"/>
      <c r="G384" s="15"/>
      <c r="H384" s="15"/>
      <c r="I384" s="14"/>
      <c r="J384" s="14"/>
      <c r="K384" s="14"/>
      <c r="L384" s="14"/>
      <c r="M384" s="16"/>
      <c r="N384" s="14"/>
      <c r="O384" s="14"/>
      <c r="P384" s="14"/>
      <c r="Q384" s="14"/>
      <c r="R384" s="14"/>
      <c r="S384" s="14"/>
      <c r="T384" s="333"/>
    </row>
    <row r="385" spans="1:20" s="4" customFormat="1" ht="12.75" outlineLevel="1">
      <c r="A385" s="162"/>
      <c r="B385" s="162"/>
      <c r="C385" s="163"/>
      <c r="D385" s="14"/>
      <c r="E385" s="14"/>
      <c r="F385" s="14"/>
      <c r="G385" s="15"/>
      <c r="H385" s="15"/>
      <c r="I385" s="14"/>
      <c r="J385" s="14"/>
      <c r="K385" s="14"/>
      <c r="L385" s="14"/>
      <c r="M385" s="16"/>
      <c r="N385" s="14"/>
      <c r="O385" s="14"/>
      <c r="P385" s="14"/>
      <c r="Q385" s="14"/>
      <c r="R385" s="14"/>
      <c r="S385" s="14"/>
      <c r="T385" s="333"/>
    </row>
    <row r="386" spans="1:20" s="4" customFormat="1" ht="12.75" outlineLevel="1">
      <c r="A386" s="162"/>
      <c r="B386" s="162"/>
      <c r="C386" s="163"/>
      <c r="D386" s="14"/>
      <c r="E386" s="14"/>
      <c r="F386" s="14"/>
      <c r="G386" s="15"/>
      <c r="H386" s="15"/>
      <c r="I386" s="14"/>
      <c r="J386" s="14"/>
      <c r="K386" s="14"/>
      <c r="L386" s="14"/>
      <c r="M386" s="16"/>
      <c r="N386" s="14"/>
      <c r="O386" s="14"/>
      <c r="P386" s="14"/>
      <c r="Q386" s="14"/>
      <c r="R386" s="14"/>
      <c r="S386" s="14"/>
      <c r="T386" s="333"/>
    </row>
    <row r="387" spans="1:20" s="4" customFormat="1" ht="12.75" outlineLevel="1">
      <c r="A387" s="162"/>
      <c r="B387" s="162"/>
      <c r="C387" s="163"/>
      <c r="D387" s="14"/>
      <c r="E387" s="14"/>
      <c r="F387" s="14"/>
      <c r="G387" s="15"/>
      <c r="H387" s="15"/>
      <c r="I387" s="14"/>
      <c r="J387" s="14"/>
      <c r="K387" s="14"/>
      <c r="L387" s="14"/>
      <c r="M387" s="16"/>
      <c r="N387" s="14"/>
      <c r="O387" s="14"/>
      <c r="P387" s="14"/>
      <c r="Q387" s="14"/>
      <c r="R387" s="14"/>
      <c r="S387" s="14"/>
      <c r="T387" s="333"/>
    </row>
    <row r="388" spans="1:20" s="4" customFormat="1" ht="12.75" outlineLevel="1">
      <c r="A388" s="162"/>
      <c r="B388" s="162"/>
      <c r="C388" s="163"/>
      <c r="D388" s="14"/>
      <c r="E388" s="14"/>
      <c r="F388" s="14"/>
      <c r="G388" s="15"/>
      <c r="H388" s="15"/>
      <c r="I388" s="14"/>
      <c r="J388" s="14"/>
      <c r="K388" s="14"/>
      <c r="L388" s="14"/>
      <c r="M388" s="16"/>
      <c r="N388" s="14"/>
      <c r="O388" s="14"/>
      <c r="P388" s="14"/>
      <c r="Q388" s="14"/>
      <c r="R388" s="14"/>
      <c r="S388" s="14"/>
      <c r="T388" s="333"/>
    </row>
    <row r="389" spans="1:20" s="4" customFormat="1" ht="12.75" outlineLevel="1">
      <c r="A389" s="162"/>
      <c r="B389" s="162"/>
      <c r="C389" s="163"/>
      <c r="D389" s="14"/>
      <c r="E389" s="14"/>
      <c r="F389" s="14"/>
      <c r="G389" s="15"/>
      <c r="H389" s="15"/>
      <c r="I389" s="14"/>
      <c r="J389" s="14"/>
      <c r="K389" s="14"/>
      <c r="L389" s="14"/>
      <c r="M389" s="16"/>
      <c r="N389" s="14"/>
      <c r="O389" s="14"/>
      <c r="P389" s="14"/>
      <c r="Q389" s="14"/>
      <c r="R389" s="14"/>
      <c r="S389" s="14"/>
      <c r="T389" s="333"/>
    </row>
    <row r="390" spans="1:20" s="4" customFormat="1" ht="12.75" outlineLevel="1">
      <c r="A390" s="162"/>
      <c r="B390" s="162"/>
      <c r="C390" s="163"/>
      <c r="D390" s="14"/>
      <c r="E390" s="14"/>
      <c r="F390" s="14"/>
      <c r="G390" s="15"/>
      <c r="H390" s="15"/>
      <c r="I390" s="14"/>
      <c r="J390" s="14"/>
      <c r="K390" s="14"/>
      <c r="L390" s="14"/>
      <c r="M390" s="16"/>
      <c r="N390" s="14"/>
      <c r="O390" s="14"/>
      <c r="P390" s="14"/>
      <c r="Q390" s="14"/>
      <c r="R390" s="14"/>
      <c r="S390" s="14"/>
      <c r="T390" s="333"/>
    </row>
    <row r="391" spans="1:20" s="4" customFormat="1" ht="12.75" outlineLevel="1">
      <c r="A391" s="162"/>
      <c r="B391" s="162"/>
      <c r="C391" s="163"/>
      <c r="D391" s="14"/>
      <c r="E391" s="14"/>
      <c r="F391" s="14"/>
      <c r="G391" s="15"/>
      <c r="H391" s="15"/>
      <c r="I391" s="14"/>
      <c r="J391" s="14"/>
      <c r="K391" s="14"/>
      <c r="L391" s="14"/>
      <c r="M391" s="16"/>
      <c r="N391" s="14"/>
      <c r="O391" s="14"/>
      <c r="P391" s="14"/>
      <c r="Q391" s="14"/>
      <c r="R391" s="14"/>
      <c r="S391" s="14"/>
      <c r="T391" s="333"/>
    </row>
    <row r="392" spans="1:20" s="4" customFormat="1" ht="12.75" outlineLevel="1">
      <c r="A392" s="162"/>
      <c r="B392" s="162"/>
      <c r="C392" s="163"/>
      <c r="D392" s="14"/>
      <c r="E392" s="14"/>
      <c r="F392" s="14"/>
      <c r="G392" s="15"/>
      <c r="H392" s="15"/>
      <c r="I392" s="14"/>
      <c r="J392" s="14"/>
      <c r="K392" s="14"/>
      <c r="L392" s="14"/>
      <c r="M392" s="16"/>
      <c r="N392" s="14"/>
      <c r="O392" s="14"/>
      <c r="P392" s="14"/>
      <c r="Q392" s="14"/>
      <c r="R392" s="14"/>
      <c r="S392" s="14"/>
      <c r="T392" s="333"/>
    </row>
    <row r="393" spans="1:20" s="4" customFormat="1" ht="12.75" outlineLevel="1">
      <c r="A393" s="162"/>
      <c r="B393" s="162"/>
      <c r="C393" s="163"/>
      <c r="D393" s="14"/>
      <c r="E393" s="14"/>
      <c r="F393" s="14"/>
      <c r="G393" s="15"/>
      <c r="H393" s="15"/>
      <c r="I393" s="14"/>
      <c r="J393" s="14"/>
      <c r="K393" s="14"/>
      <c r="L393" s="14"/>
      <c r="M393" s="16"/>
      <c r="N393" s="14"/>
      <c r="O393" s="14"/>
      <c r="P393" s="14"/>
      <c r="Q393" s="14"/>
      <c r="R393" s="14"/>
      <c r="S393" s="14"/>
      <c r="T393" s="333"/>
    </row>
    <row r="394" spans="1:20" s="4" customFormat="1" ht="12.75" outlineLevel="1">
      <c r="A394" s="162"/>
      <c r="B394" s="162"/>
      <c r="C394" s="163"/>
      <c r="D394" s="14"/>
      <c r="E394" s="14"/>
      <c r="F394" s="14"/>
      <c r="G394" s="15"/>
      <c r="H394" s="15"/>
      <c r="I394" s="14"/>
      <c r="J394" s="14"/>
      <c r="K394" s="14"/>
      <c r="L394" s="14"/>
      <c r="M394" s="16"/>
      <c r="N394" s="14"/>
      <c r="O394" s="14"/>
      <c r="P394" s="14"/>
      <c r="Q394" s="14"/>
      <c r="R394" s="14"/>
      <c r="S394" s="14"/>
      <c r="T394" s="333"/>
    </row>
    <row r="395" spans="1:20" s="4" customFormat="1" ht="12.75" outlineLevel="1">
      <c r="A395" s="162"/>
      <c r="B395" s="162"/>
      <c r="C395" s="163"/>
      <c r="D395" s="14"/>
      <c r="E395" s="14"/>
      <c r="F395" s="14"/>
      <c r="G395" s="15"/>
      <c r="H395" s="15"/>
      <c r="I395" s="14"/>
      <c r="J395" s="14"/>
      <c r="K395" s="14"/>
      <c r="L395" s="14"/>
      <c r="M395" s="16"/>
      <c r="N395" s="14"/>
      <c r="O395" s="14"/>
      <c r="P395" s="14"/>
      <c r="Q395" s="14"/>
      <c r="R395" s="14"/>
      <c r="S395" s="14"/>
      <c r="T395" s="333"/>
    </row>
    <row r="396" spans="1:20" s="4" customFormat="1" ht="12.75" outlineLevel="1">
      <c r="A396" s="162"/>
      <c r="B396" s="162"/>
      <c r="C396" s="163"/>
      <c r="D396" s="14"/>
      <c r="E396" s="14"/>
      <c r="F396" s="14"/>
      <c r="G396" s="15"/>
      <c r="H396" s="15"/>
      <c r="I396" s="14"/>
      <c r="J396" s="14"/>
      <c r="K396" s="14"/>
      <c r="L396" s="14"/>
      <c r="M396" s="16"/>
      <c r="N396" s="14"/>
      <c r="O396" s="14"/>
      <c r="P396" s="14"/>
      <c r="Q396" s="14"/>
      <c r="R396" s="14"/>
      <c r="S396" s="14"/>
      <c r="T396" s="333"/>
    </row>
    <row r="397" spans="1:20" s="4" customFormat="1" ht="12.75" outlineLevel="1">
      <c r="A397" s="162"/>
      <c r="B397" s="162"/>
      <c r="C397" s="163"/>
      <c r="D397" s="14"/>
      <c r="E397" s="14"/>
      <c r="F397" s="14"/>
      <c r="G397" s="15"/>
      <c r="H397" s="15"/>
      <c r="I397" s="14"/>
      <c r="J397" s="14"/>
      <c r="K397" s="14"/>
      <c r="L397" s="14"/>
      <c r="M397" s="16"/>
      <c r="N397" s="14"/>
      <c r="O397" s="14"/>
      <c r="P397" s="14"/>
      <c r="Q397" s="14"/>
      <c r="R397" s="14"/>
      <c r="S397" s="14"/>
      <c r="T397" s="333"/>
    </row>
    <row r="398" spans="1:20" s="4" customFormat="1" ht="12.75" outlineLevel="1">
      <c r="A398" s="162"/>
      <c r="B398" s="162"/>
      <c r="C398" s="163"/>
      <c r="D398" s="14"/>
      <c r="E398" s="14"/>
      <c r="F398" s="14"/>
      <c r="G398" s="15"/>
      <c r="H398" s="15"/>
      <c r="I398" s="14"/>
      <c r="J398" s="14"/>
      <c r="K398" s="14"/>
      <c r="L398" s="14"/>
      <c r="M398" s="16"/>
      <c r="N398" s="14"/>
      <c r="O398" s="14"/>
      <c r="P398" s="14"/>
      <c r="Q398" s="14"/>
      <c r="R398" s="14"/>
      <c r="S398" s="14"/>
      <c r="T398" s="333"/>
    </row>
    <row r="399" spans="1:20" s="4" customFormat="1" ht="12.75" outlineLevel="1">
      <c r="A399" s="162"/>
      <c r="B399" s="162"/>
      <c r="C399" s="163"/>
      <c r="D399" s="14"/>
      <c r="E399" s="14"/>
      <c r="F399" s="14"/>
      <c r="G399" s="15"/>
      <c r="H399" s="15"/>
      <c r="I399" s="14"/>
      <c r="J399" s="14"/>
      <c r="K399" s="14"/>
      <c r="L399" s="14"/>
      <c r="M399" s="16"/>
      <c r="N399" s="14"/>
      <c r="O399" s="14"/>
      <c r="P399" s="14"/>
      <c r="Q399" s="14"/>
      <c r="R399" s="14"/>
      <c r="S399" s="14"/>
      <c r="T399" s="333"/>
    </row>
    <row r="400" spans="1:20" s="4" customFormat="1" ht="12.75" outlineLevel="1">
      <c r="A400" s="162"/>
      <c r="B400" s="162"/>
      <c r="C400" s="163"/>
      <c r="D400" s="14"/>
      <c r="E400" s="14"/>
      <c r="F400" s="14"/>
      <c r="G400" s="15"/>
      <c r="H400" s="15"/>
      <c r="I400" s="14"/>
      <c r="J400" s="14"/>
      <c r="K400" s="14"/>
      <c r="L400" s="14"/>
      <c r="M400" s="16"/>
      <c r="N400" s="14"/>
      <c r="O400" s="14"/>
      <c r="P400" s="14"/>
      <c r="Q400" s="14"/>
      <c r="R400" s="14"/>
      <c r="S400" s="14"/>
      <c r="T400" s="333"/>
    </row>
    <row r="401" spans="1:20" s="4" customFormat="1" ht="12.75" outlineLevel="1">
      <c r="A401" s="162"/>
      <c r="B401" s="162"/>
      <c r="C401" s="163"/>
      <c r="D401" s="14"/>
      <c r="E401" s="14"/>
      <c r="F401" s="14"/>
      <c r="G401" s="15"/>
      <c r="H401" s="15"/>
      <c r="I401" s="14"/>
      <c r="J401" s="14"/>
      <c r="K401" s="14"/>
      <c r="L401" s="14"/>
      <c r="M401" s="16"/>
      <c r="N401" s="14"/>
      <c r="O401" s="14"/>
      <c r="P401" s="14"/>
      <c r="Q401" s="14"/>
      <c r="R401" s="14"/>
      <c r="S401" s="14"/>
      <c r="T401" s="333"/>
    </row>
    <row r="402" spans="1:20" s="4" customFormat="1" ht="12.75" outlineLevel="1">
      <c r="A402" s="162"/>
      <c r="B402" s="162"/>
      <c r="C402" s="163"/>
      <c r="D402" s="14"/>
      <c r="E402" s="14"/>
      <c r="F402" s="14"/>
      <c r="G402" s="15"/>
      <c r="H402" s="15"/>
      <c r="I402" s="14"/>
      <c r="J402" s="14"/>
      <c r="K402" s="14"/>
      <c r="L402" s="14"/>
      <c r="M402" s="16"/>
      <c r="N402" s="14"/>
      <c r="O402" s="14"/>
      <c r="P402" s="14"/>
      <c r="Q402" s="14"/>
      <c r="R402" s="14"/>
      <c r="S402" s="14"/>
      <c r="T402" s="333"/>
    </row>
    <row r="403" spans="1:20" s="4" customFormat="1" ht="12.75" outlineLevel="1">
      <c r="A403" s="162"/>
      <c r="B403" s="162"/>
      <c r="C403" s="163"/>
      <c r="D403" s="14"/>
      <c r="E403" s="14"/>
      <c r="F403" s="14"/>
      <c r="G403" s="15"/>
      <c r="H403" s="15"/>
      <c r="I403" s="14"/>
      <c r="J403" s="14"/>
      <c r="K403" s="14"/>
      <c r="L403" s="14"/>
      <c r="M403" s="16"/>
      <c r="N403" s="14"/>
      <c r="O403" s="14"/>
      <c r="P403" s="14"/>
      <c r="Q403" s="14"/>
      <c r="R403" s="14"/>
      <c r="S403" s="14"/>
      <c r="T403" s="333"/>
    </row>
    <row r="404" spans="1:20" s="4" customFormat="1" ht="12.75" outlineLevel="1">
      <c r="A404" s="162"/>
      <c r="B404" s="162"/>
      <c r="C404" s="163"/>
      <c r="D404" s="14"/>
      <c r="E404" s="14"/>
      <c r="F404" s="14"/>
      <c r="G404" s="15"/>
      <c r="H404" s="15"/>
      <c r="I404" s="14"/>
      <c r="J404" s="14"/>
      <c r="K404" s="14"/>
      <c r="L404" s="14"/>
      <c r="M404" s="16"/>
      <c r="N404" s="14"/>
      <c r="O404" s="14"/>
      <c r="P404" s="14"/>
      <c r="Q404" s="14"/>
      <c r="R404" s="14"/>
      <c r="S404" s="14"/>
      <c r="T404" s="333"/>
    </row>
    <row r="405" spans="1:20" s="4" customFormat="1" ht="12.75" outlineLevel="1">
      <c r="A405" s="162"/>
      <c r="B405" s="162"/>
      <c r="C405" s="163"/>
      <c r="D405" s="14"/>
      <c r="E405" s="14"/>
      <c r="F405" s="14"/>
      <c r="G405" s="15"/>
      <c r="H405" s="15"/>
      <c r="I405" s="14"/>
      <c r="J405" s="14"/>
      <c r="K405" s="14"/>
      <c r="L405" s="14"/>
      <c r="M405" s="16"/>
      <c r="N405" s="14"/>
      <c r="O405" s="14"/>
      <c r="P405" s="14"/>
      <c r="Q405" s="14"/>
      <c r="R405" s="14"/>
      <c r="S405" s="14"/>
      <c r="T405" s="333"/>
    </row>
    <row r="406" spans="1:20" s="4" customFormat="1" ht="12.75" outlineLevel="1">
      <c r="A406" s="162"/>
      <c r="B406" s="162"/>
      <c r="C406" s="163"/>
      <c r="D406" s="14"/>
      <c r="E406" s="14"/>
      <c r="F406" s="14"/>
      <c r="G406" s="15"/>
      <c r="H406" s="15"/>
      <c r="I406" s="14"/>
      <c r="J406" s="14"/>
      <c r="K406" s="14"/>
      <c r="L406" s="14"/>
      <c r="M406" s="16"/>
      <c r="N406" s="14"/>
      <c r="O406" s="14"/>
      <c r="P406" s="14"/>
      <c r="Q406" s="14"/>
      <c r="R406" s="14"/>
      <c r="S406" s="14"/>
      <c r="T406" s="333"/>
    </row>
    <row r="407" spans="1:20" s="4" customFormat="1" ht="12.75" outlineLevel="1">
      <c r="A407" s="162"/>
      <c r="B407" s="162"/>
      <c r="C407" s="163"/>
      <c r="D407" s="14"/>
      <c r="E407" s="14"/>
      <c r="F407" s="14"/>
      <c r="G407" s="15"/>
      <c r="H407" s="15"/>
      <c r="I407" s="14"/>
      <c r="J407" s="14"/>
      <c r="K407" s="14"/>
      <c r="L407" s="14"/>
      <c r="M407" s="16"/>
      <c r="N407" s="14"/>
      <c r="O407" s="14"/>
      <c r="P407" s="14"/>
      <c r="Q407" s="14"/>
      <c r="R407" s="14"/>
      <c r="S407" s="14"/>
      <c r="T407" s="333"/>
    </row>
    <row r="408" spans="1:20" s="4" customFormat="1" ht="12.75" outlineLevel="1">
      <c r="A408" s="162"/>
      <c r="B408" s="162"/>
      <c r="C408" s="163"/>
      <c r="D408" s="14"/>
      <c r="E408" s="14"/>
      <c r="F408" s="14"/>
      <c r="G408" s="15"/>
      <c r="H408" s="15"/>
      <c r="I408" s="14"/>
      <c r="J408" s="14"/>
      <c r="K408" s="14"/>
      <c r="L408" s="14"/>
      <c r="M408" s="16"/>
      <c r="N408" s="14"/>
      <c r="O408" s="14"/>
      <c r="P408" s="14"/>
      <c r="Q408" s="14"/>
      <c r="R408" s="14"/>
      <c r="S408" s="14"/>
      <c r="T408" s="333"/>
    </row>
    <row r="409" spans="1:20" s="4" customFormat="1" ht="12.75" outlineLevel="1">
      <c r="A409" s="162"/>
      <c r="B409" s="162"/>
      <c r="C409" s="163"/>
      <c r="D409" s="14"/>
      <c r="E409" s="14"/>
      <c r="F409" s="14"/>
      <c r="G409" s="15"/>
      <c r="H409" s="15"/>
      <c r="I409" s="14"/>
      <c r="J409" s="14"/>
      <c r="K409" s="14"/>
      <c r="L409" s="14"/>
      <c r="M409" s="16"/>
      <c r="N409" s="14"/>
      <c r="O409" s="14"/>
      <c r="P409" s="14"/>
      <c r="Q409" s="14"/>
      <c r="R409" s="14"/>
      <c r="S409" s="14"/>
      <c r="T409" s="333"/>
    </row>
    <row r="410" spans="1:20" s="4" customFormat="1" ht="12.75" outlineLevel="1">
      <c r="A410" s="162"/>
      <c r="B410" s="162"/>
      <c r="C410" s="163"/>
      <c r="D410" s="14"/>
      <c r="E410" s="14"/>
      <c r="F410" s="14"/>
      <c r="G410" s="15"/>
      <c r="H410" s="15"/>
      <c r="I410" s="14"/>
      <c r="J410" s="14"/>
      <c r="K410" s="14"/>
      <c r="L410" s="14"/>
      <c r="M410" s="16"/>
      <c r="N410" s="14"/>
      <c r="O410" s="14"/>
      <c r="P410" s="14"/>
      <c r="Q410" s="14"/>
      <c r="R410" s="14"/>
      <c r="S410" s="14"/>
      <c r="T410" s="333"/>
    </row>
    <row r="411" spans="1:20" s="4" customFormat="1" ht="12.75" outlineLevel="1">
      <c r="A411" s="162"/>
      <c r="B411" s="162"/>
      <c r="C411" s="163"/>
      <c r="D411" s="14"/>
      <c r="E411" s="14"/>
      <c r="F411" s="14"/>
      <c r="G411" s="15"/>
      <c r="H411" s="15"/>
      <c r="I411" s="14"/>
      <c r="J411" s="14"/>
      <c r="K411" s="14"/>
      <c r="L411" s="14"/>
      <c r="M411" s="16"/>
      <c r="N411" s="14"/>
      <c r="O411" s="14"/>
      <c r="P411" s="14"/>
      <c r="Q411" s="14"/>
      <c r="R411" s="14"/>
      <c r="S411" s="14"/>
      <c r="T411" s="333"/>
    </row>
    <row r="412" spans="1:20" s="4" customFormat="1" ht="12.75" outlineLevel="1">
      <c r="A412" s="162"/>
      <c r="B412" s="162"/>
      <c r="C412" s="163"/>
      <c r="D412" s="14"/>
      <c r="E412" s="14"/>
      <c r="F412" s="14"/>
      <c r="G412" s="15"/>
      <c r="H412" s="15"/>
      <c r="I412" s="14"/>
      <c r="J412" s="14"/>
      <c r="K412" s="14"/>
      <c r="L412" s="14"/>
      <c r="M412" s="16"/>
      <c r="N412" s="14"/>
      <c r="O412" s="14"/>
      <c r="P412" s="14"/>
      <c r="Q412" s="14"/>
      <c r="R412" s="14"/>
      <c r="S412" s="14"/>
      <c r="T412" s="333"/>
    </row>
    <row r="413" spans="1:20" s="4" customFormat="1" ht="12.75" outlineLevel="1">
      <c r="A413" s="162"/>
      <c r="B413" s="162"/>
      <c r="C413" s="163"/>
      <c r="D413" s="14"/>
      <c r="E413" s="14"/>
      <c r="F413" s="14"/>
      <c r="G413" s="15"/>
      <c r="H413" s="15"/>
      <c r="I413" s="14"/>
      <c r="J413" s="14"/>
      <c r="K413" s="14"/>
      <c r="L413" s="14"/>
      <c r="M413" s="16"/>
      <c r="N413" s="14"/>
      <c r="O413" s="14"/>
      <c r="P413" s="14"/>
      <c r="Q413" s="14"/>
      <c r="R413" s="14"/>
      <c r="S413" s="14"/>
      <c r="T413" s="333"/>
    </row>
    <row r="414" spans="1:20" s="4" customFormat="1" ht="12.75" outlineLevel="1">
      <c r="A414" s="162"/>
      <c r="B414" s="162"/>
      <c r="C414" s="163"/>
      <c r="D414" s="14"/>
      <c r="E414" s="14"/>
      <c r="F414" s="14"/>
      <c r="G414" s="15"/>
      <c r="H414" s="15"/>
      <c r="I414" s="14"/>
      <c r="J414" s="14"/>
      <c r="K414" s="14"/>
      <c r="L414" s="14"/>
      <c r="M414" s="16"/>
      <c r="N414" s="14"/>
      <c r="O414" s="14"/>
      <c r="P414" s="14"/>
      <c r="Q414" s="14"/>
      <c r="R414" s="14"/>
      <c r="S414" s="14"/>
      <c r="T414" s="333"/>
    </row>
    <row r="415" spans="1:20" s="4" customFormat="1" ht="12.75" outlineLevel="1">
      <c r="A415" s="162"/>
      <c r="B415" s="162"/>
      <c r="C415" s="163"/>
      <c r="D415" s="14"/>
      <c r="E415" s="14"/>
      <c r="F415" s="14"/>
      <c r="G415" s="15"/>
      <c r="H415" s="15"/>
      <c r="I415" s="14"/>
      <c r="J415" s="14"/>
      <c r="K415" s="14"/>
      <c r="L415" s="14"/>
      <c r="M415" s="16"/>
      <c r="N415" s="14"/>
      <c r="O415" s="14"/>
      <c r="P415" s="14"/>
      <c r="Q415" s="14"/>
      <c r="R415" s="14"/>
      <c r="S415" s="14"/>
      <c r="T415" s="333"/>
    </row>
    <row r="416" spans="1:20" s="4" customFormat="1" ht="12.75" outlineLevel="1">
      <c r="A416" s="162"/>
      <c r="B416" s="162"/>
      <c r="C416" s="163"/>
      <c r="D416" s="14"/>
      <c r="E416" s="14"/>
      <c r="F416" s="14"/>
      <c r="G416" s="15"/>
      <c r="H416" s="15"/>
      <c r="I416" s="14"/>
      <c r="J416" s="14"/>
      <c r="K416" s="14"/>
      <c r="L416" s="14"/>
      <c r="M416" s="16"/>
      <c r="N416" s="14"/>
      <c r="O416" s="14"/>
      <c r="P416" s="14"/>
      <c r="Q416" s="14"/>
      <c r="R416" s="14"/>
      <c r="S416" s="14"/>
      <c r="T416" s="333"/>
    </row>
    <row r="417" spans="1:20" s="4" customFormat="1" ht="12.75" outlineLevel="1">
      <c r="A417" s="162"/>
      <c r="B417" s="162"/>
      <c r="C417" s="163"/>
      <c r="D417" s="14"/>
      <c r="E417" s="14"/>
      <c r="F417" s="14"/>
      <c r="G417" s="15"/>
      <c r="H417" s="15"/>
      <c r="I417" s="14"/>
      <c r="J417" s="14"/>
      <c r="K417" s="14"/>
      <c r="L417" s="14"/>
      <c r="M417" s="16"/>
      <c r="N417" s="14"/>
      <c r="O417" s="14"/>
      <c r="P417" s="14"/>
      <c r="Q417" s="14"/>
      <c r="R417" s="14"/>
      <c r="S417" s="14"/>
      <c r="T417" s="333"/>
    </row>
    <row r="418" spans="1:20" s="4" customFormat="1" ht="12.75" outlineLevel="1">
      <c r="A418" s="162"/>
      <c r="B418" s="162"/>
      <c r="C418" s="163"/>
      <c r="D418" s="14"/>
      <c r="E418" s="14"/>
      <c r="F418" s="14"/>
      <c r="G418" s="15"/>
      <c r="H418" s="15"/>
      <c r="I418" s="14"/>
      <c r="J418" s="14"/>
      <c r="K418" s="14"/>
      <c r="L418" s="14"/>
      <c r="M418" s="16"/>
      <c r="N418" s="14"/>
      <c r="O418" s="14"/>
      <c r="P418" s="14"/>
      <c r="Q418" s="14"/>
      <c r="R418" s="14"/>
      <c r="S418" s="14"/>
      <c r="T418" s="333"/>
    </row>
    <row r="419" spans="1:20" s="4" customFormat="1" ht="12.75" outlineLevel="1">
      <c r="A419" s="162"/>
      <c r="B419" s="162"/>
      <c r="C419" s="163"/>
      <c r="D419" s="14"/>
      <c r="E419" s="14"/>
      <c r="F419" s="14"/>
      <c r="G419" s="15"/>
      <c r="H419" s="15"/>
      <c r="I419" s="14"/>
      <c r="J419" s="14"/>
      <c r="K419" s="14"/>
      <c r="L419" s="14"/>
      <c r="M419" s="16"/>
      <c r="N419" s="14"/>
      <c r="O419" s="14"/>
      <c r="P419" s="14"/>
      <c r="Q419" s="14"/>
      <c r="R419" s="14"/>
      <c r="S419" s="14"/>
      <c r="T419" s="333"/>
    </row>
    <row r="420" spans="1:20" s="4" customFormat="1" ht="12.75" outlineLevel="1">
      <c r="A420" s="162"/>
      <c r="B420" s="162"/>
      <c r="C420" s="163"/>
      <c r="D420" s="14"/>
      <c r="E420" s="14"/>
      <c r="F420" s="14"/>
      <c r="G420" s="15"/>
      <c r="H420" s="15"/>
      <c r="I420" s="14"/>
      <c r="J420" s="14"/>
      <c r="K420" s="14"/>
      <c r="L420" s="14"/>
      <c r="M420" s="16"/>
      <c r="N420" s="14"/>
      <c r="O420" s="14"/>
      <c r="P420" s="14"/>
      <c r="Q420" s="14"/>
      <c r="R420" s="14"/>
      <c r="S420" s="14"/>
      <c r="T420" s="333"/>
    </row>
    <row r="421" spans="1:20" s="4" customFormat="1" ht="12.75" outlineLevel="1">
      <c r="A421" s="162"/>
      <c r="B421" s="162"/>
      <c r="C421" s="163"/>
      <c r="D421" s="14"/>
      <c r="E421" s="14"/>
      <c r="F421" s="14"/>
      <c r="G421" s="15"/>
      <c r="H421" s="15"/>
      <c r="I421" s="14"/>
      <c r="J421" s="14"/>
      <c r="K421" s="14"/>
      <c r="L421" s="14"/>
      <c r="M421" s="16"/>
      <c r="N421" s="14"/>
      <c r="O421" s="14"/>
      <c r="P421" s="14"/>
      <c r="Q421" s="14"/>
      <c r="R421" s="14"/>
      <c r="S421" s="14"/>
      <c r="T421" s="333"/>
    </row>
    <row r="422" spans="1:20" s="4" customFormat="1" ht="12.75" outlineLevel="1">
      <c r="A422" s="162"/>
      <c r="B422" s="162"/>
      <c r="C422" s="163"/>
      <c r="D422" s="14"/>
      <c r="E422" s="14"/>
      <c r="F422" s="14"/>
      <c r="G422" s="15"/>
      <c r="H422" s="15"/>
      <c r="I422" s="14"/>
      <c r="J422" s="14"/>
      <c r="K422" s="14"/>
      <c r="L422" s="14"/>
      <c r="M422" s="16"/>
      <c r="N422" s="14"/>
      <c r="O422" s="14"/>
      <c r="P422" s="14"/>
      <c r="Q422" s="14"/>
      <c r="R422" s="14"/>
      <c r="S422" s="14"/>
      <c r="T422" s="333"/>
    </row>
    <row r="423" spans="1:20" s="4" customFormat="1" ht="12.75" outlineLevel="1">
      <c r="A423" s="162"/>
      <c r="B423" s="162"/>
      <c r="C423" s="163"/>
      <c r="D423" s="14"/>
      <c r="E423" s="14"/>
      <c r="F423" s="14"/>
      <c r="G423" s="15"/>
      <c r="H423" s="15"/>
      <c r="I423" s="14"/>
      <c r="J423" s="14"/>
      <c r="K423" s="14"/>
      <c r="L423" s="14"/>
      <c r="M423" s="16"/>
      <c r="N423" s="14"/>
      <c r="O423" s="14"/>
      <c r="P423" s="14"/>
      <c r="Q423" s="14"/>
      <c r="R423" s="14"/>
      <c r="S423" s="14"/>
      <c r="T423" s="333"/>
    </row>
    <row r="424" spans="1:20" s="4" customFormat="1" ht="12.75" outlineLevel="1">
      <c r="A424" s="162"/>
      <c r="B424" s="162"/>
      <c r="C424" s="163"/>
      <c r="D424" s="14"/>
      <c r="E424" s="14"/>
      <c r="F424" s="14"/>
      <c r="G424" s="15"/>
      <c r="H424" s="15"/>
      <c r="I424" s="14"/>
      <c r="J424" s="14"/>
      <c r="K424" s="14"/>
      <c r="L424" s="14"/>
      <c r="M424" s="16"/>
      <c r="N424" s="14"/>
      <c r="O424" s="14"/>
      <c r="P424" s="14"/>
      <c r="Q424" s="14"/>
      <c r="R424" s="14"/>
      <c r="S424" s="14"/>
      <c r="T424" s="333"/>
    </row>
    <row r="425" spans="1:20" s="4" customFormat="1" ht="12.75" outlineLevel="1">
      <c r="A425" s="162"/>
      <c r="B425" s="162"/>
      <c r="C425" s="163"/>
      <c r="D425" s="14"/>
      <c r="E425" s="14"/>
      <c r="F425" s="14"/>
      <c r="G425" s="15"/>
      <c r="H425" s="15"/>
      <c r="I425" s="14"/>
      <c r="J425" s="14"/>
      <c r="K425" s="14"/>
      <c r="L425" s="14"/>
      <c r="M425" s="16"/>
      <c r="N425" s="14"/>
      <c r="O425" s="14"/>
      <c r="P425" s="14"/>
      <c r="Q425" s="14"/>
      <c r="R425" s="14"/>
      <c r="S425" s="14"/>
      <c r="T425" s="333"/>
    </row>
    <row r="426" spans="1:20" s="4" customFormat="1" ht="12.75" outlineLevel="1">
      <c r="A426" s="162"/>
      <c r="B426" s="162"/>
      <c r="C426" s="163"/>
      <c r="D426" s="14"/>
      <c r="E426" s="14"/>
      <c r="F426" s="14"/>
      <c r="G426" s="15"/>
      <c r="H426" s="15"/>
      <c r="I426" s="14"/>
      <c r="J426" s="14"/>
      <c r="K426" s="14"/>
      <c r="L426" s="14"/>
      <c r="M426" s="16"/>
      <c r="N426" s="14"/>
      <c r="O426" s="14"/>
      <c r="P426" s="14"/>
      <c r="Q426" s="14"/>
      <c r="R426" s="14"/>
      <c r="S426" s="14"/>
      <c r="T426" s="333"/>
    </row>
    <row r="427" spans="1:20" s="4" customFormat="1" ht="12.75" outlineLevel="1">
      <c r="A427" s="162"/>
      <c r="B427" s="162"/>
      <c r="C427" s="163"/>
      <c r="D427" s="14"/>
      <c r="E427" s="14"/>
      <c r="F427" s="14"/>
      <c r="G427" s="15"/>
      <c r="H427" s="15"/>
      <c r="I427" s="14"/>
      <c r="J427" s="14"/>
      <c r="K427" s="14"/>
      <c r="L427" s="14"/>
      <c r="M427" s="16"/>
      <c r="N427" s="14"/>
      <c r="O427" s="14"/>
      <c r="P427" s="14"/>
      <c r="Q427" s="14"/>
      <c r="R427" s="14"/>
      <c r="S427" s="14"/>
      <c r="T427" s="333"/>
    </row>
    <row r="428" spans="1:20" s="4" customFormat="1" ht="12.75" outlineLevel="1">
      <c r="A428" s="162"/>
      <c r="B428" s="162"/>
      <c r="C428" s="163"/>
      <c r="D428" s="14"/>
      <c r="E428" s="14"/>
      <c r="F428" s="14"/>
      <c r="G428" s="15"/>
      <c r="H428" s="15"/>
      <c r="I428" s="14"/>
      <c r="J428" s="14"/>
      <c r="K428" s="14"/>
      <c r="L428" s="14"/>
      <c r="M428" s="16"/>
      <c r="N428" s="14"/>
      <c r="O428" s="14"/>
      <c r="P428" s="14"/>
      <c r="Q428" s="14"/>
      <c r="R428" s="14"/>
      <c r="S428" s="14"/>
      <c r="T428" s="333"/>
    </row>
    <row r="429" spans="1:20" s="4" customFormat="1" ht="12.75" outlineLevel="1">
      <c r="A429" s="162"/>
      <c r="B429" s="162"/>
      <c r="C429" s="163"/>
      <c r="D429" s="14"/>
      <c r="E429" s="14"/>
      <c r="F429" s="14"/>
      <c r="G429" s="15"/>
      <c r="H429" s="15"/>
      <c r="I429" s="14"/>
      <c r="J429" s="14"/>
      <c r="K429" s="14"/>
      <c r="L429" s="14"/>
      <c r="M429" s="16"/>
      <c r="N429" s="14"/>
      <c r="O429" s="14"/>
      <c r="P429" s="14"/>
      <c r="Q429" s="14"/>
      <c r="R429" s="14"/>
      <c r="S429" s="14"/>
      <c r="T429" s="333"/>
    </row>
    <row r="430" spans="1:20" s="4" customFormat="1" ht="12.75" outlineLevel="1">
      <c r="A430" s="162"/>
      <c r="B430" s="162"/>
      <c r="C430" s="163"/>
      <c r="D430" s="14"/>
      <c r="E430" s="14"/>
      <c r="F430" s="14"/>
      <c r="G430" s="15"/>
      <c r="H430" s="15"/>
      <c r="I430" s="14"/>
      <c r="J430" s="14"/>
      <c r="K430" s="14"/>
      <c r="L430" s="14"/>
      <c r="M430" s="16"/>
      <c r="N430" s="14"/>
      <c r="O430" s="14"/>
      <c r="P430" s="14"/>
      <c r="Q430" s="14"/>
      <c r="R430" s="14"/>
      <c r="S430" s="14"/>
      <c r="T430" s="333"/>
    </row>
    <row r="431" spans="1:20" s="4" customFormat="1" ht="12.75" outlineLevel="1">
      <c r="A431" s="162"/>
      <c r="B431" s="162"/>
      <c r="C431" s="163"/>
      <c r="D431" s="14"/>
      <c r="E431" s="14"/>
      <c r="F431" s="14"/>
      <c r="G431" s="15"/>
      <c r="H431" s="15"/>
      <c r="I431" s="14"/>
      <c r="J431" s="14"/>
      <c r="K431" s="14"/>
      <c r="L431" s="14"/>
      <c r="M431" s="16"/>
      <c r="N431" s="14"/>
      <c r="O431" s="14"/>
      <c r="P431" s="14"/>
      <c r="Q431" s="14"/>
      <c r="R431" s="14"/>
      <c r="S431" s="14"/>
      <c r="T431" s="333"/>
    </row>
    <row r="432" spans="1:20" s="4" customFormat="1" ht="12.75" outlineLevel="1">
      <c r="A432" s="162"/>
      <c r="B432" s="162"/>
      <c r="C432" s="163"/>
      <c r="D432" s="14"/>
      <c r="E432" s="14"/>
      <c r="F432" s="14"/>
      <c r="G432" s="15"/>
      <c r="H432" s="15"/>
      <c r="I432" s="14"/>
      <c r="J432" s="14"/>
      <c r="K432" s="14"/>
      <c r="L432" s="14"/>
      <c r="M432" s="16"/>
      <c r="N432" s="14"/>
      <c r="O432" s="14"/>
      <c r="P432" s="14"/>
      <c r="Q432" s="14"/>
      <c r="R432" s="14"/>
      <c r="S432" s="14"/>
      <c r="T432" s="333"/>
    </row>
    <row r="433" spans="1:20" s="4" customFormat="1" ht="12.75" outlineLevel="1">
      <c r="A433" s="162"/>
      <c r="B433" s="162"/>
      <c r="C433" s="163"/>
      <c r="D433" s="14"/>
      <c r="E433" s="14"/>
      <c r="F433" s="14"/>
      <c r="G433" s="15"/>
      <c r="H433" s="15"/>
      <c r="I433" s="14"/>
      <c r="J433" s="14"/>
      <c r="K433" s="14"/>
      <c r="L433" s="14"/>
      <c r="M433" s="16"/>
      <c r="N433" s="14"/>
      <c r="O433" s="14"/>
      <c r="P433" s="14"/>
      <c r="Q433" s="14"/>
      <c r="R433" s="14"/>
      <c r="S433" s="14"/>
      <c r="T433" s="333"/>
    </row>
    <row r="434" spans="1:20" s="4" customFormat="1" ht="12.75" outlineLevel="1">
      <c r="A434" s="162"/>
      <c r="B434" s="162"/>
      <c r="C434" s="163"/>
      <c r="D434" s="14"/>
      <c r="E434" s="14"/>
      <c r="F434" s="14"/>
      <c r="G434" s="15"/>
      <c r="H434" s="15"/>
      <c r="I434" s="14"/>
      <c r="J434" s="14"/>
      <c r="K434" s="14"/>
      <c r="L434" s="14"/>
      <c r="M434" s="16"/>
      <c r="N434" s="14"/>
      <c r="O434" s="14"/>
      <c r="P434" s="14"/>
      <c r="Q434" s="14"/>
      <c r="R434" s="14"/>
      <c r="S434" s="14"/>
      <c r="T434" s="333"/>
    </row>
    <row r="435" spans="1:20" s="4" customFormat="1" ht="12.75" outlineLevel="1">
      <c r="A435" s="162"/>
      <c r="B435" s="162"/>
      <c r="C435" s="163"/>
      <c r="D435" s="14"/>
      <c r="E435" s="14"/>
      <c r="F435" s="14"/>
      <c r="G435" s="15"/>
      <c r="H435" s="15"/>
      <c r="I435" s="14"/>
      <c r="J435" s="14"/>
      <c r="K435" s="14"/>
      <c r="L435" s="14"/>
      <c r="M435" s="16"/>
      <c r="N435" s="14"/>
      <c r="O435" s="14"/>
      <c r="P435" s="14"/>
      <c r="Q435" s="14"/>
      <c r="R435" s="14"/>
      <c r="S435" s="14"/>
      <c r="T435" s="333"/>
    </row>
    <row r="436" spans="1:20" s="4" customFormat="1" ht="12.75" outlineLevel="1">
      <c r="A436" s="162"/>
      <c r="B436" s="162"/>
      <c r="C436" s="163"/>
      <c r="D436" s="14"/>
      <c r="E436" s="14"/>
      <c r="F436" s="14"/>
      <c r="G436" s="15"/>
      <c r="H436" s="15"/>
      <c r="I436" s="14"/>
      <c r="J436" s="14"/>
      <c r="K436" s="14"/>
      <c r="L436" s="14"/>
      <c r="M436" s="16"/>
      <c r="N436" s="14"/>
      <c r="O436" s="14"/>
      <c r="P436" s="14"/>
      <c r="Q436" s="14"/>
      <c r="R436" s="14"/>
      <c r="S436" s="14"/>
      <c r="T436" s="333"/>
    </row>
    <row r="437" spans="1:20" s="4" customFormat="1" ht="12.75" outlineLevel="1">
      <c r="A437" s="162"/>
      <c r="B437" s="162"/>
      <c r="C437" s="163"/>
      <c r="D437" s="14"/>
      <c r="E437" s="14"/>
      <c r="F437" s="14"/>
      <c r="G437" s="15"/>
      <c r="H437" s="15"/>
      <c r="I437" s="14"/>
      <c r="J437" s="14"/>
      <c r="K437" s="14"/>
      <c r="L437" s="14"/>
      <c r="M437" s="16"/>
      <c r="N437" s="14"/>
      <c r="O437" s="14"/>
      <c r="P437" s="14"/>
      <c r="Q437" s="14"/>
      <c r="R437" s="14"/>
      <c r="S437" s="14"/>
      <c r="T437" s="333"/>
    </row>
    <row r="438" spans="1:20" s="4" customFormat="1" ht="12.75" outlineLevel="1">
      <c r="A438" s="162"/>
      <c r="B438" s="162"/>
      <c r="C438" s="163"/>
      <c r="D438" s="14"/>
      <c r="E438" s="14"/>
      <c r="F438" s="14"/>
      <c r="G438" s="15"/>
      <c r="H438" s="15"/>
      <c r="I438" s="14"/>
      <c r="J438" s="14"/>
      <c r="K438" s="14"/>
      <c r="L438" s="14"/>
      <c r="M438" s="16"/>
      <c r="N438" s="14"/>
      <c r="O438" s="14"/>
      <c r="P438" s="14"/>
      <c r="Q438" s="14"/>
      <c r="R438" s="14"/>
      <c r="S438" s="14"/>
      <c r="T438" s="333"/>
    </row>
    <row r="439" spans="1:20" s="4" customFormat="1" ht="12.75" outlineLevel="1">
      <c r="A439" s="162"/>
      <c r="B439" s="162"/>
      <c r="C439" s="163"/>
      <c r="D439" s="14"/>
      <c r="E439" s="14"/>
      <c r="F439" s="14"/>
      <c r="G439" s="15"/>
      <c r="H439" s="15"/>
      <c r="I439" s="14"/>
      <c r="J439" s="14"/>
      <c r="K439" s="14"/>
      <c r="L439" s="14"/>
      <c r="M439" s="16"/>
      <c r="N439" s="14"/>
      <c r="O439" s="14"/>
      <c r="P439" s="14"/>
      <c r="Q439" s="14"/>
      <c r="R439" s="14"/>
      <c r="S439" s="14"/>
      <c r="T439" s="333"/>
    </row>
    <row r="440" spans="1:20" s="4" customFormat="1" ht="12.75" outlineLevel="1">
      <c r="A440" s="162"/>
      <c r="B440" s="162"/>
      <c r="C440" s="163"/>
      <c r="D440" s="14"/>
      <c r="E440" s="14"/>
      <c r="F440" s="14"/>
      <c r="G440" s="15"/>
      <c r="H440" s="15"/>
      <c r="I440" s="14"/>
      <c r="J440" s="14"/>
      <c r="K440" s="14"/>
      <c r="L440" s="14"/>
      <c r="M440" s="16"/>
      <c r="N440" s="14"/>
      <c r="O440" s="14"/>
      <c r="P440" s="14"/>
      <c r="Q440" s="14"/>
      <c r="R440" s="14"/>
      <c r="S440" s="14"/>
      <c r="T440" s="333"/>
    </row>
    <row r="441" spans="1:20" s="4" customFormat="1" ht="12.75" outlineLevel="1">
      <c r="A441" s="162"/>
      <c r="B441" s="162"/>
      <c r="C441" s="163"/>
      <c r="D441" s="14"/>
      <c r="E441" s="14"/>
      <c r="F441" s="14"/>
      <c r="G441" s="15"/>
      <c r="H441" s="15"/>
      <c r="I441" s="14"/>
      <c r="J441" s="14"/>
      <c r="K441" s="14"/>
      <c r="L441" s="14"/>
      <c r="M441" s="16"/>
      <c r="N441" s="14"/>
      <c r="O441" s="14"/>
      <c r="P441" s="14"/>
      <c r="Q441" s="14"/>
      <c r="R441" s="14"/>
      <c r="S441" s="14"/>
      <c r="T441" s="333"/>
    </row>
    <row r="442" spans="1:20" s="4" customFormat="1" ht="12.75" outlineLevel="1">
      <c r="A442" s="162"/>
      <c r="B442" s="162"/>
      <c r="C442" s="163"/>
      <c r="D442" s="14"/>
      <c r="E442" s="14"/>
      <c r="F442" s="14"/>
      <c r="G442" s="15"/>
      <c r="H442" s="15"/>
      <c r="I442" s="14"/>
      <c r="J442" s="14"/>
      <c r="K442" s="14"/>
      <c r="L442" s="14"/>
      <c r="M442" s="16"/>
      <c r="N442" s="14"/>
      <c r="O442" s="14"/>
      <c r="P442" s="14"/>
      <c r="Q442" s="14"/>
      <c r="R442" s="14"/>
      <c r="S442" s="14"/>
      <c r="T442" s="333"/>
    </row>
    <row r="443" spans="1:20" s="4" customFormat="1" ht="12.75" outlineLevel="1">
      <c r="A443" s="162"/>
      <c r="B443" s="162"/>
      <c r="C443" s="163"/>
      <c r="D443" s="14"/>
      <c r="E443" s="14"/>
      <c r="F443" s="14"/>
      <c r="G443" s="15"/>
      <c r="H443" s="15"/>
      <c r="I443" s="14"/>
      <c r="J443" s="14"/>
      <c r="K443" s="14"/>
      <c r="L443" s="14"/>
      <c r="M443" s="16"/>
      <c r="N443" s="14"/>
      <c r="O443" s="14"/>
      <c r="P443" s="14"/>
      <c r="Q443" s="14"/>
      <c r="R443" s="14"/>
      <c r="S443" s="14"/>
      <c r="T443" s="333"/>
    </row>
    <row r="444" spans="1:20" s="4" customFormat="1" ht="12.75" outlineLevel="1">
      <c r="A444" s="162"/>
      <c r="B444" s="162"/>
      <c r="C444" s="163"/>
      <c r="D444" s="14"/>
      <c r="E444" s="14"/>
      <c r="F444" s="14"/>
      <c r="G444" s="15"/>
      <c r="H444" s="15"/>
      <c r="I444" s="14"/>
      <c r="J444" s="14"/>
      <c r="K444" s="14"/>
      <c r="L444" s="14"/>
      <c r="M444" s="16"/>
      <c r="N444" s="14"/>
      <c r="O444" s="14"/>
      <c r="P444" s="14"/>
      <c r="Q444" s="14"/>
      <c r="R444" s="14"/>
      <c r="S444" s="14"/>
      <c r="T444" s="333"/>
    </row>
    <row r="445" spans="1:20" s="4" customFormat="1" ht="12.75" outlineLevel="1">
      <c r="A445" s="162"/>
      <c r="B445" s="162"/>
      <c r="C445" s="163"/>
      <c r="D445" s="14"/>
      <c r="E445" s="14"/>
      <c r="F445" s="14"/>
      <c r="G445" s="15"/>
      <c r="H445" s="15"/>
      <c r="I445" s="14"/>
      <c r="J445" s="14"/>
      <c r="K445" s="14"/>
      <c r="L445" s="14"/>
      <c r="M445" s="16"/>
      <c r="N445" s="14"/>
      <c r="O445" s="14"/>
      <c r="P445" s="14"/>
      <c r="Q445" s="14"/>
      <c r="R445" s="14"/>
      <c r="S445" s="14"/>
      <c r="T445" s="333"/>
    </row>
    <row r="446" spans="1:20" s="4" customFormat="1" ht="12.75" outlineLevel="1">
      <c r="A446" s="162"/>
      <c r="B446" s="162"/>
      <c r="C446" s="163"/>
      <c r="D446" s="14"/>
      <c r="E446" s="14"/>
      <c r="F446" s="14"/>
      <c r="G446" s="15"/>
      <c r="H446" s="15"/>
      <c r="I446" s="14"/>
      <c r="J446" s="14"/>
      <c r="K446" s="14"/>
      <c r="L446" s="14"/>
      <c r="M446" s="16"/>
      <c r="N446" s="14"/>
      <c r="O446" s="14"/>
      <c r="P446" s="14"/>
      <c r="Q446" s="14"/>
      <c r="R446" s="14"/>
      <c r="S446" s="14"/>
      <c r="T446" s="333"/>
    </row>
    <row r="447" spans="1:20" s="4" customFormat="1" ht="12.75" outlineLevel="1">
      <c r="A447" s="162"/>
      <c r="B447" s="162"/>
      <c r="C447" s="163"/>
      <c r="D447" s="14"/>
      <c r="E447" s="14"/>
      <c r="F447" s="14"/>
      <c r="G447" s="15"/>
      <c r="H447" s="15"/>
      <c r="I447" s="14"/>
      <c r="J447" s="14"/>
      <c r="K447" s="14"/>
      <c r="L447" s="14"/>
      <c r="M447" s="16"/>
      <c r="N447" s="14"/>
      <c r="O447" s="14"/>
      <c r="P447" s="14"/>
      <c r="Q447" s="14"/>
      <c r="R447" s="14"/>
      <c r="S447" s="14"/>
      <c r="T447" s="333"/>
    </row>
    <row r="448" spans="1:20" s="4" customFormat="1" ht="12.75" outlineLevel="1">
      <c r="A448" s="162"/>
      <c r="B448" s="162"/>
      <c r="C448" s="163"/>
      <c r="D448" s="14"/>
      <c r="E448" s="14"/>
      <c r="F448" s="14"/>
      <c r="G448" s="15"/>
      <c r="H448" s="15"/>
      <c r="I448" s="14"/>
      <c r="J448" s="14"/>
      <c r="K448" s="14"/>
      <c r="L448" s="14"/>
      <c r="M448" s="16"/>
      <c r="N448" s="14"/>
      <c r="O448" s="14"/>
      <c r="P448" s="14"/>
      <c r="Q448" s="14"/>
      <c r="R448" s="14"/>
      <c r="S448" s="14"/>
      <c r="T448" s="333"/>
    </row>
    <row r="449" spans="1:20" s="4" customFormat="1" ht="12.75" outlineLevel="1">
      <c r="A449" s="162"/>
      <c r="B449" s="162"/>
      <c r="C449" s="163"/>
      <c r="D449" s="14"/>
      <c r="E449" s="14"/>
      <c r="F449" s="14"/>
      <c r="G449" s="15"/>
      <c r="H449" s="15"/>
      <c r="I449" s="14"/>
      <c r="J449" s="14"/>
      <c r="K449" s="14"/>
      <c r="L449" s="14"/>
      <c r="M449" s="16"/>
      <c r="N449" s="14"/>
      <c r="O449" s="14"/>
      <c r="P449" s="14"/>
      <c r="Q449" s="14"/>
      <c r="R449" s="14"/>
      <c r="S449" s="14"/>
      <c r="T449" s="333"/>
    </row>
    <row r="450" spans="1:20" s="4" customFormat="1" ht="12.75" outlineLevel="1">
      <c r="A450" s="162"/>
      <c r="B450" s="162"/>
      <c r="C450" s="163"/>
      <c r="D450" s="14"/>
      <c r="E450" s="14"/>
      <c r="F450" s="14"/>
      <c r="G450" s="15"/>
      <c r="H450" s="15"/>
      <c r="I450" s="14"/>
      <c r="J450" s="14"/>
      <c r="K450" s="14"/>
      <c r="L450" s="14"/>
      <c r="M450" s="16"/>
      <c r="N450" s="14"/>
      <c r="O450" s="14"/>
      <c r="P450" s="14"/>
      <c r="Q450" s="14"/>
      <c r="R450" s="14"/>
      <c r="S450" s="14"/>
      <c r="T450" s="333"/>
    </row>
    <row r="451" spans="1:20" s="4" customFormat="1" ht="12.75" outlineLevel="1">
      <c r="A451" s="162"/>
      <c r="B451" s="162"/>
      <c r="C451" s="163"/>
      <c r="D451" s="14"/>
      <c r="E451" s="14"/>
      <c r="F451" s="14"/>
      <c r="G451" s="15"/>
      <c r="H451" s="15"/>
      <c r="I451" s="14"/>
      <c r="J451" s="14"/>
      <c r="K451" s="14"/>
      <c r="L451" s="14"/>
      <c r="M451" s="16"/>
      <c r="N451" s="14"/>
      <c r="O451" s="14"/>
      <c r="P451" s="14"/>
      <c r="Q451" s="14"/>
      <c r="R451" s="14"/>
      <c r="S451" s="14"/>
      <c r="T451" s="333"/>
    </row>
    <row r="452" spans="1:20" s="4" customFormat="1" ht="12.75" outlineLevel="1">
      <c r="A452" s="162"/>
      <c r="B452" s="162"/>
      <c r="C452" s="163"/>
      <c r="D452" s="14"/>
      <c r="E452" s="14"/>
      <c r="F452" s="14"/>
      <c r="G452" s="15"/>
      <c r="H452" s="15"/>
      <c r="I452" s="14"/>
      <c r="J452" s="14"/>
      <c r="K452" s="14"/>
      <c r="L452" s="14"/>
      <c r="M452" s="16"/>
      <c r="N452" s="14"/>
      <c r="O452" s="14"/>
      <c r="P452" s="14"/>
      <c r="Q452" s="14"/>
      <c r="R452" s="14"/>
      <c r="S452" s="14"/>
      <c r="T452" s="333"/>
    </row>
    <row r="453" spans="1:20" s="4" customFormat="1" ht="12.75" outlineLevel="1">
      <c r="A453" s="162"/>
      <c r="B453" s="162"/>
      <c r="C453" s="163"/>
      <c r="D453" s="14"/>
      <c r="E453" s="14"/>
      <c r="F453" s="14"/>
      <c r="G453" s="15"/>
      <c r="H453" s="15"/>
      <c r="I453" s="14"/>
      <c r="J453" s="14"/>
      <c r="K453" s="14"/>
      <c r="L453" s="14"/>
      <c r="M453" s="14"/>
      <c r="N453" s="14"/>
      <c r="O453" s="14"/>
      <c r="P453" s="14"/>
      <c r="Q453" s="14"/>
      <c r="R453" s="14"/>
      <c r="S453" s="14"/>
      <c r="T453" s="333"/>
    </row>
    <row r="454" spans="1:20" s="4" customFormat="1" ht="12.75" outlineLevel="1">
      <c r="A454" s="162"/>
      <c r="B454" s="162"/>
      <c r="C454" s="163"/>
      <c r="D454" s="14"/>
      <c r="E454" s="14"/>
      <c r="F454" s="14"/>
      <c r="G454" s="15"/>
      <c r="H454" s="15"/>
      <c r="I454" s="14"/>
      <c r="J454" s="14"/>
      <c r="K454" s="14"/>
      <c r="L454" s="14"/>
      <c r="M454" s="14"/>
      <c r="N454" s="14"/>
      <c r="O454" s="14"/>
      <c r="P454" s="14"/>
      <c r="Q454" s="14"/>
      <c r="R454" s="14"/>
      <c r="S454" s="14"/>
      <c r="T454" s="333"/>
    </row>
    <row r="455" spans="1:20" s="4" customFormat="1" ht="12.75" outlineLevel="1">
      <c r="A455" s="162"/>
      <c r="B455" s="162"/>
      <c r="C455" s="163"/>
      <c r="D455" s="14"/>
      <c r="E455" s="14"/>
      <c r="F455" s="14"/>
      <c r="G455" s="15"/>
      <c r="H455" s="15"/>
      <c r="I455" s="14"/>
      <c r="J455" s="14"/>
      <c r="K455" s="14"/>
      <c r="L455" s="14"/>
      <c r="M455" s="14"/>
      <c r="N455" s="14"/>
      <c r="O455" s="14"/>
      <c r="P455" s="14"/>
      <c r="Q455" s="14"/>
      <c r="R455" s="14"/>
      <c r="S455" s="14"/>
      <c r="T455" s="333"/>
    </row>
    <row r="456" spans="1:20" s="4" customFormat="1" ht="12.75" outlineLevel="1">
      <c r="A456" s="162"/>
      <c r="B456" s="162"/>
      <c r="C456" s="163"/>
      <c r="D456" s="14"/>
      <c r="E456" s="14"/>
      <c r="F456" s="14"/>
      <c r="G456" s="15"/>
      <c r="H456" s="15"/>
      <c r="I456" s="14"/>
      <c r="J456" s="14"/>
      <c r="K456" s="14"/>
      <c r="L456" s="14"/>
      <c r="M456" s="14"/>
      <c r="N456" s="14"/>
      <c r="O456" s="14"/>
      <c r="P456" s="14"/>
      <c r="Q456" s="14"/>
      <c r="R456" s="14"/>
      <c r="S456" s="14"/>
      <c r="T456" s="333"/>
    </row>
    <row r="457" spans="1:20" s="4" customFormat="1" ht="12.75" outlineLevel="1">
      <c r="A457" s="162"/>
      <c r="B457" s="162"/>
      <c r="C457" s="163"/>
      <c r="D457" s="14"/>
      <c r="E457" s="14"/>
      <c r="F457" s="14"/>
      <c r="G457" s="15"/>
      <c r="H457" s="15"/>
      <c r="I457" s="14"/>
      <c r="J457" s="14"/>
      <c r="K457" s="14"/>
      <c r="L457" s="14"/>
      <c r="M457" s="14"/>
      <c r="N457" s="14"/>
      <c r="O457" s="14"/>
      <c r="P457" s="14"/>
      <c r="Q457" s="14"/>
      <c r="R457" s="14"/>
      <c r="S457" s="14"/>
      <c r="T457" s="333"/>
    </row>
    <row r="458" spans="1:20" s="4" customFormat="1" ht="12.75" outlineLevel="1">
      <c r="A458" s="162"/>
      <c r="B458" s="162"/>
      <c r="C458" s="163"/>
      <c r="D458" s="14"/>
      <c r="E458" s="14"/>
      <c r="F458" s="14"/>
      <c r="G458" s="15"/>
      <c r="H458" s="15"/>
      <c r="I458" s="14"/>
      <c r="J458" s="14"/>
      <c r="K458" s="14"/>
      <c r="L458" s="14"/>
      <c r="M458" s="14"/>
      <c r="N458" s="14"/>
      <c r="O458" s="14"/>
      <c r="P458" s="14"/>
      <c r="Q458" s="14"/>
      <c r="R458" s="14"/>
      <c r="S458" s="14"/>
      <c r="T458" s="333"/>
    </row>
    <row r="459" spans="1:20" s="4" customFormat="1" ht="12.75" outlineLevel="1">
      <c r="A459" s="162"/>
      <c r="B459" s="162"/>
      <c r="C459" s="163"/>
      <c r="D459" s="14"/>
      <c r="E459" s="14"/>
      <c r="F459" s="14"/>
      <c r="G459" s="15"/>
      <c r="H459" s="15"/>
      <c r="I459" s="14"/>
      <c r="J459" s="14"/>
      <c r="K459" s="14"/>
      <c r="L459" s="14"/>
      <c r="M459" s="14"/>
      <c r="N459" s="14"/>
      <c r="O459" s="14"/>
      <c r="P459" s="14"/>
      <c r="Q459" s="14"/>
      <c r="R459" s="14"/>
      <c r="S459" s="14"/>
      <c r="T459" s="333"/>
    </row>
    <row r="460" spans="1:20" s="4" customFormat="1" ht="12.75" outlineLevel="1">
      <c r="A460" s="162"/>
      <c r="B460" s="162"/>
      <c r="C460" s="163"/>
      <c r="D460" s="14"/>
      <c r="E460" s="14"/>
      <c r="F460" s="14"/>
      <c r="G460" s="15"/>
      <c r="H460" s="15"/>
      <c r="I460" s="14"/>
      <c r="J460" s="14"/>
      <c r="K460" s="14"/>
      <c r="L460" s="14"/>
      <c r="M460" s="14"/>
      <c r="N460" s="14"/>
      <c r="O460" s="14"/>
      <c r="P460" s="14"/>
      <c r="Q460" s="14"/>
      <c r="R460" s="14"/>
      <c r="S460" s="14"/>
      <c r="T460" s="333"/>
    </row>
    <row r="461" spans="1:20" s="4" customFormat="1" ht="12.75" outlineLevel="1">
      <c r="A461" s="162"/>
      <c r="B461" s="162"/>
      <c r="C461" s="163"/>
      <c r="D461" s="14"/>
      <c r="E461" s="14"/>
      <c r="F461" s="14"/>
      <c r="G461" s="15"/>
      <c r="H461" s="15"/>
      <c r="I461" s="14"/>
      <c r="J461" s="14"/>
      <c r="K461" s="14"/>
      <c r="L461" s="14"/>
      <c r="M461" s="14"/>
      <c r="N461" s="14"/>
      <c r="O461" s="14"/>
      <c r="P461" s="14"/>
      <c r="Q461" s="14"/>
      <c r="R461" s="14"/>
      <c r="S461" s="14"/>
      <c r="T461" s="333"/>
    </row>
    <row r="462" spans="1:20" s="4" customFormat="1" ht="12.75" outlineLevel="1">
      <c r="A462" s="162"/>
      <c r="B462" s="162"/>
      <c r="C462" s="163"/>
      <c r="D462" s="14"/>
      <c r="E462" s="14"/>
      <c r="F462" s="14"/>
      <c r="G462" s="15"/>
      <c r="H462" s="15"/>
      <c r="I462" s="14"/>
      <c r="J462" s="14"/>
      <c r="K462" s="14"/>
      <c r="L462" s="14"/>
      <c r="M462" s="14"/>
      <c r="N462" s="14"/>
      <c r="O462" s="14"/>
      <c r="P462" s="14"/>
      <c r="Q462" s="14"/>
      <c r="R462" s="14"/>
      <c r="S462" s="14"/>
      <c r="T462" s="333"/>
    </row>
    <row r="463" spans="1:20" s="4" customFormat="1" ht="12.75" outlineLevel="1">
      <c r="A463" s="162"/>
      <c r="B463" s="162"/>
      <c r="C463" s="163"/>
      <c r="D463" s="14"/>
      <c r="E463" s="14"/>
      <c r="F463" s="14"/>
      <c r="G463" s="15"/>
      <c r="H463" s="15"/>
      <c r="I463" s="14"/>
      <c r="J463" s="14"/>
      <c r="K463" s="14"/>
      <c r="L463" s="14"/>
      <c r="M463" s="14"/>
      <c r="N463" s="14"/>
      <c r="O463" s="14"/>
      <c r="P463" s="14"/>
      <c r="Q463" s="14"/>
      <c r="R463" s="14"/>
      <c r="S463" s="14"/>
      <c r="T463" s="333"/>
    </row>
    <row r="464" spans="1:20" s="4" customFormat="1" ht="12.75" outlineLevel="1">
      <c r="A464" s="162"/>
      <c r="B464" s="162"/>
      <c r="C464" s="163"/>
      <c r="D464" s="14"/>
      <c r="E464" s="14"/>
      <c r="F464" s="14"/>
      <c r="G464" s="15"/>
      <c r="H464" s="15"/>
      <c r="I464" s="14"/>
      <c r="J464" s="14"/>
      <c r="K464" s="14"/>
      <c r="L464" s="14"/>
      <c r="M464" s="14"/>
      <c r="N464" s="14"/>
      <c r="O464" s="14"/>
      <c r="P464" s="14"/>
      <c r="Q464" s="14"/>
      <c r="R464" s="14"/>
      <c r="S464" s="14"/>
      <c r="T464" s="333"/>
    </row>
    <row r="465" spans="1:20" s="4" customFormat="1" ht="12.75" outlineLevel="1">
      <c r="A465" s="162"/>
      <c r="B465" s="162"/>
      <c r="C465" s="163"/>
      <c r="D465" s="14"/>
      <c r="E465" s="14"/>
      <c r="F465" s="14"/>
      <c r="G465" s="15"/>
      <c r="H465" s="15"/>
      <c r="I465" s="14"/>
      <c r="J465" s="14"/>
      <c r="K465" s="14"/>
      <c r="L465" s="14"/>
      <c r="M465" s="14"/>
      <c r="N465" s="14"/>
      <c r="O465" s="14"/>
      <c r="P465" s="14"/>
      <c r="Q465" s="14"/>
      <c r="R465" s="14"/>
      <c r="S465" s="14"/>
      <c r="T465" s="333"/>
    </row>
    <row r="466" spans="1:20" s="4" customFormat="1" ht="12.75" outlineLevel="1">
      <c r="A466" s="162"/>
      <c r="B466" s="162"/>
      <c r="C466" s="163"/>
      <c r="D466" s="14"/>
      <c r="E466" s="14"/>
      <c r="F466" s="14"/>
      <c r="G466" s="15"/>
      <c r="H466" s="15"/>
      <c r="I466" s="14"/>
      <c r="J466" s="14"/>
      <c r="K466" s="14"/>
      <c r="L466" s="14"/>
      <c r="M466" s="14"/>
      <c r="N466" s="14"/>
      <c r="O466" s="14"/>
      <c r="P466" s="14"/>
      <c r="Q466" s="14"/>
      <c r="R466" s="14"/>
      <c r="S466" s="14"/>
      <c r="T466" s="333"/>
    </row>
    <row r="467" spans="1:20" s="4" customFormat="1" ht="12.75" outlineLevel="1">
      <c r="A467" s="162"/>
      <c r="B467" s="162"/>
      <c r="C467" s="163"/>
      <c r="D467" s="14"/>
      <c r="E467" s="14"/>
      <c r="F467" s="14"/>
      <c r="G467" s="15"/>
      <c r="H467" s="15"/>
      <c r="I467" s="14"/>
      <c r="J467" s="14"/>
      <c r="K467" s="14"/>
      <c r="L467" s="14"/>
      <c r="M467" s="16"/>
      <c r="N467" s="14"/>
      <c r="O467" s="14"/>
      <c r="P467" s="14"/>
      <c r="Q467" s="14"/>
      <c r="R467" s="14"/>
      <c r="S467" s="14"/>
      <c r="T467" s="333"/>
    </row>
    <row r="468" spans="1:20" s="4" customFormat="1" outlineLevel="1">
      <c r="A468" s="17"/>
      <c r="B468" s="17"/>
      <c r="C468" s="18"/>
      <c r="D468" s="18"/>
      <c r="E468" s="18"/>
      <c r="F468" s="18"/>
      <c r="G468" s="18"/>
      <c r="H468" s="18"/>
      <c r="I468" s="14"/>
      <c r="J468" s="14"/>
      <c r="K468" s="18"/>
      <c r="L468" s="18"/>
      <c r="M468" s="18"/>
      <c r="N468" s="18"/>
      <c r="O468" s="18"/>
      <c r="P468" s="18"/>
      <c r="Q468" s="18"/>
      <c r="R468" s="18"/>
      <c r="S468" s="18"/>
      <c r="T468" s="333"/>
    </row>
    <row r="469" spans="1:20" s="4" customFormat="1">
      <c r="A469" s="17"/>
      <c r="B469" s="17"/>
      <c r="C469" s="18"/>
      <c r="D469" s="18"/>
      <c r="E469" s="18"/>
      <c r="F469" s="18"/>
      <c r="G469" s="18"/>
      <c r="H469" s="18"/>
      <c r="I469" s="14"/>
      <c r="J469" s="14"/>
      <c r="K469" s="18"/>
      <c r="L469" s="18"/>
      <c r="M469" s="18"/>
      <c r="N469" s="18"/>
      <c r="O469" s="18"/>
      <c r="P469" s="18"/>
      <c r="Q469" s="18"/>
      <c r="R469" s="18"/>
      <c r="S469" s="18"/>
      <c r="T469" s="333"/>
    </row>
    <row r="470" spans="1:20">
      <c r="C470" s="7"/>
      <c r="D470" s="7"/>
      <c r="E470" s="7"/>
      <c r="F470" s="7"/>
      <c r="G470" s="7"/>
      <c r="H470" s="7"/>
      <c r="I470" s="7"/>
      <c r="J470" s="7"/>
      <c r="K470" s="7"/>
      <c r="L470" s="7"/>
      <c r="M470" s="7"/>
      <c r="N470" s="7"/>
      <c r="O470" s="7"/>
      <c r="P470" s="7"/>
      <c r="Q470" s="7"/>
      <c r="R470" s="7"/>
      <c r="S470" s="7"/>
    </row>
    <row r="471" spans="1:20">
      <c r="C471" s="7"/>
      <c r="D471" s="7"/>
      <c r="E471" s="7"/>
      <c r="F471" s="7"/>
      <c r="G471" s="7"/>
      <c r="H471" s="7"/>
      <c r="I471" s="7"/>
      <c r="J471" s="7"/>
      <c r="K471" s="7"/>
      <c r="L471" s="7"/>
      <c r="M471" s="7"/>
      <c r="N471" s="7"/>
      <c r="O471" s="7"/>
      <c r="P471" s="7"/>
      <c r="Q471" s="7"/>
      <c r="R471" s="7"/>
      <c r="S471" s="7"/>
    </row>
    <row r="472" spans="1:20">
      <c r="C472" s="7"/>
      <c r="D472" s="7"/>
      <c r="E472" s="7"/>
      <c r="F472" s="7"/>
      <c r="G472" s="7"/>
      <c r="H472" s="7"/>
      <c r="I472" s="7"/>
      <c r="J472" s="7"/>
      <c r="K472" s="7"/>
      <c r="L472" s="7"/>
      <c r="M472" s="7"/>
      <c r="N472" s="7"/>
      <c r="O472" s="7"/>
      <c r="P472" s="7"/>
      <c r="Q472" s="7"/>
      <c r="R472" s="7"/>
      <c r="S472" s="7"/>
    </row>
    <row r="473" spans="1:20">
      <c r="C473" s="7"/>
      <c r="D473" s="7"/>
      <c r="E473" s="7"/>
      <c r="F473" s="7"/>
      <c r="G473" s="7"/>
      <c r="H473" s="7"/>
      <c r="I473" s="7"/>
      <c r="J473" s="7"/>
      <c r="K473" s="7"/>
      <c r="L473" s="7"/>
      <c r="M473" s="7"/>
      <c r="N473" s="7"/>
      <c r="O473" s="7"/>
      <c r="P473" s="7"/>
      <c r="Q473" s="7"/>
      <c r="R473" s="7"/>
      <c r="S473" s="7"/>
    </row>
    <row r="474" spans="1:20">
      <c r="C474" s="7"/>
      <c r="D474" s="7"/>
      <c r="E474" s="7"/>
      <c r="F474" s="7"/>
      <c r="G474" s="7"/>
      <c r="H474" s="7"/>
      <c r="I474" s="7"/>
      <c r="J474" s="7"/>
      <c r="K474" s="7"/>
      <c r="L474" s="7"/>
      <c r="M474" s="7"/>
      <c r="N474" s="7"/>
      <c r="O474" s="7"/>
      <c r="P474" s="7"/>
      <c r="Q474" s="7"/>
      <c r="R474" s="7"/>
      <c r="S474" s="7"/>
    </row>
    <row r="475" spans="1:20">
      <c r="C475" s="7"/>
      <c r="D475" s="7"/>
      <c r="E475" s="7"/>
      <c r="F475" s="7"/>
      <c r="G475" s="7"/>
      <c r="H475" s="7"/>
      <c r="I475" s="7"/>
      <c r="J475" s="7"/>
      <c r="K475" s="7"/>
      <c r="L475" s="7"/>
      <c r="M475" s="7"/>
      <c r="N475" s="7"/>
      <c r="O475" s="7"/>
      <c r="P475" s="7"/>
      <c r="Q475" s="7"/>
      <c r="R475" s="7"/>
      <c r="S475" s="7"/>
    </row>
    <row r="476" spans="1:20">
      <c r="C476" s="7"/>
      <c r="D476" s="7"/>
      <c r="E476" s="7"/>
      <c r="F476" s="7"/>
      <c r="G476" s="7"/>
      <c r="H476" s="7"/>
      <c r="I476" s="7"/>
      <c r="J476" s="7"/>
      <c r="K476" s="7"/>
      <c r="L476" s="7"/>
      <c r="M476" s="7"/>
      <c r="N476" s="7"/>
      <c r="O476" s="7"/>
      <c r="P476" s="7"/>
      <c r="Q476" s="7"/>
      <c r="R476" s="7"/>
      <c r="S476" s="7"/>
    </row>
    <row r="477" spans="1:20">
      <c r="C477" s="7"/>
      <c r="D477" s="7"/>
      <c r="E477" s="7"/>
      <c r="F477" s="7"/>
      <c r="G477" s="7"/>
      <c r="H477" s="7"/>
      <c r="I477" s="7"/>
      <c r="J477" s="7"/>
      <c r="K477" s="7"/>
      <c r="L477" s="7"/>
      <c r="M477" s="7"/>
      <c r="N477" s="7"/>
      <c r="O477" s="7"/>
      <c r="P477" s="7"/>
      <c r="Q477" s="7"/>
      <c r="R477" s="7"/>
      <c r="S477" s="7"/>
    </row>
    <row r="478" spans="1:20">
      <c r="C478" s="7"/>
      <c r="D478" s="7"/>
      <c r="E478" s="7"/>
      <c r="F478" s="7"/>
      <c r="G478" s="7"/>
      <c r="H478" s="7"/>
      <c r="I478" s="7"/>
      <c r="J478" s="7"/>
      <c r="K478" s="7"/>
      <c r="L478" s="7"/>
      <c r="M478" s="7"/>
      <c r="N478" s="7"/>
      <c r="O478" s="7"/>
      <c r="P478" s="7"/>
      <c r="Q478" s="7"/>
      <c r="R478" s="7"/>
      <c r="S478" s="7"/>
    </row>
    <row r="479" spans="1:20">
      <c r="C479" s="7"/>
      <c r="D479" s="7"/>
      <c r="E479" s="7"/>
      <c r="F479" s="7"/>
      <c r="G479" s="7"/>
      <c r="H479" s="7"/>
      <c r="I479" s="7"/>
      <c r="J479" s="7"/>
      <c r="K479" s="7"/>
      <c r="L479" s="7"/>
      <c r="M479" s="7"/>
      <c r="N479" s="7"/>
      <c r="O479" s="7"/>
      <c r="P479" s="7"/>
      <c r="Q479" s="7"/>
      <c r="R479" s="7"/>
      <c r="S479" s="7"/>
    </row>
    <row r="480" spans="1:20">
      <c r="C480" s="7"/>
      <c r="D480" s="7"/>
      <c r="E480" s="7"/>
      <c r="F480" s="7"/>
      <c r="G480" s="7"/>
      <c r="H480" s="7"/>
      <c r="I480" s="7"/>
      <c r="J480" s="7"/>
      <c r="K480" s="7"/>
      <c r="L480" s="7"/>
      <c r="M480" s="7"/>
      <c r="N480" s="7"/>
      <c r="O480" s="7"/>
      <c r="P480" s="7"/>
      <c r="Q480" s="7"/>
      <c r="R480" s="7"/>
      <c r="S480" s="7"/>
    </row>
    <row r="481" spans="3:19">
      <c r="C481" s="7"/>
      <c r="D481" s="7"/>
      <c r="E481" s="7"/>
      <c r="F481" s="7"/>
      <c r="G481" s="7"/>
      <c r="H481" s="7"/>
      <c r="I481" s="7"/>
      <c r="J481" s="7"/>
      <c r="K481" s="7"/>
      <c r="L481" s="7"/>
      <c r="M481" s="7"/>
      <c r="N481" s="7"/>
      <c r="O481" s="7"/>
      <c r="P481" s="7"/>
      <c r="Q481" s="7"/>
      <c r="R481" s="7"/>
      <c r="S481" s="7"/>
    </row>
    <row r="482" spans="3:19">
      <c r="C482" s="7"/>
      <c r="D482" s="7"/>
      <c r="E482" s="7"/>
      <c r="F482" s="7"/>
      <c r="G482" s="7"/>
      <c r="H482" s="7"/>
      <c r="I482" s="7"/>
      <c r="J482" s="7"/>
      <c r="K482" s="7"/>
      <c r="L482" s="7"/>
      <c r="M482" s="7"/>
      <c r="N482" s="7"/>
      <c r="O482" s="7"/>
      <c r="P482" s="7"/>
      <c r="Q482" s="7"/>
      <c r="R482" s="7"/>
      <c r="S482" s="7"/>
    </row>
    <row r="483" spans="3:19">
      <c r="C483" s="7"/>
      <c r="D483" s="7"/>
      <c r="E483" s="7"/>
      <c r="F483" s="7"/>
      <c r="G483" s="7"/>
      <c r="H483" s="7"/>
      <c r="I483" s="7"/>
      <c r="J483" s="7"/>
      <c r="K483" s="7"/>
      <c r="L483" s="7"/>
      <c r="M483" s="7"/>
      <c r="N483" s="7"/>
      <c r="O483" s="7"/>
      <c r="P483" s="7"/>
      <c r="Q483" s="7"/>
      <c r="R483" s="7"/>
      <c r="S483" s="7"/>
    </row>
    <row r="484" spans="3:19">
      <c r="C484" s="7"/>
      <c r="D484" s="7"/>
      <c r="E484" s="7"/>
      <c r="F484" s="7"/>
      <c r="G484" s="7"/>
      <c r="H484" s="7"/>
      <c r="I484" s="7"/>
      <c r="J484" s="7"/>
      <c r="K484" s="7"/>
      <c r="L484" s="7"/>
      <c r="M484" s="7"/>
      <c r="N484" s="7"/>
      <c r="O484" s="7"/>
      <c r="P484" s="7"/>
      <c r="Q484" s="7"/>
      <c r="R484" s="7"/>
      <c r="S484" s="7"/>
    </row>
    <row r="485" spans="3:19">
      <c r="C485" s="7"/>
      <c r="D485" s="7"/>
      <c r="E485" s="7"/>
      <c r="F485" s="7"/>
      <c r="G485" s="7"/>
      <c r="H485" s="7"/>
      <c r="I485" s="7"/>
      <c r="J485" s="7"/>
      <c r="K485" s="7"/>
      <c r="L485" s="7"/>
      <c r="M485" s="7"/>
      <c r="N485" s="7"/>
      <c r="O485" s="7"/>
      <c r="P485" s="7"/>
      <c r="Q485" s="7"/>
      <c r="R485" s="7"/>
      <c r="S485" s="7"/>
    </row>
    <row r="486" spans="3:19">
      <c r="C486" s="7"/>
      <c r="D486" s="7"/>
      <c r="E486" s="7"/>
      <c r="F486" s="7"/>
      <c r="G486" s="7"/>
      <c r="H486" s="7"/>
      <c r="I486" s="7"/>
      <c r="J486" s="7"/>
      <c r="K486" s="7"/>
      <c r="L486" s="7"/>
      <c r="M486" s="7"/>
      <c r="N486" s="7"/>
      <c r="O486" s="7"/>
      <c r="P486" s="7"/>
      <c r="Q486" s="7"/>
      <c r="R486" s="7"/>
      <c r="S486" s="7"/>
    </row>
    <row r="487" spans="3:19">
      <c r="C487" s="7"/>
      <c r="D487" s="7"/>
      <c r="E487" s="7"/>
      <c r="F487" s="7"/>
      <c r="G487" s="7"/>
      <c r="H487" s="7"/>
      <c r="I487" s="7"/>
      <c r="J487" s="7"/>
      <c r="K487" s="7"/>
      <c r="L487" s="7"/>
      <c r="M487" s="7"/>
      <c r="N487" s="7"/>
      <c r="O487" s="7"/>
      <c r="P487" s="7"/>
      <c r="Q487" s="7"/>
      <c r="R487" s="7"/>
      <c r="S487" s="7"/>
    </row>
    <row r="488" spans="3:19">
      <c r="C488" s="7"/>
      <c r="D488" s="7"/>
      <c r="E488" s="7"/>
      <c r="F488" s="7"/>
      <c r="G488" s="7"/>
      <c r="H488" s="7"/>
      <c r="I488" s="7"/>
      <c r="J488" s="7"/>
      <c r="K488" s="7"/>
      <c r="L488" s="7"/>
      <c r="M488" s="7"/>
      <c r="N488" s="7"/>
      <c r="O488" s="7"/>
      <c r="P488" s="7"/>
      <c r="Q488" s="7"/>
      <c r="R488" s="7"/>
      <c r="S488" s="7"/>
    </row>
    <row r="489" spans="3:19">
      <c r="C489" s="7"/>
      <c r="D489" s="7"/>
      <c r="E489" s="7"/>
      <c r="F489" s="7"/>
      <c r="G489" s="7"/>
      <c r="H489" s="7"/>
      <c r="I489" s="7"/>
      <c r="J489" s="7"/>
      <c r="K489" s="7"/>
      <c r="L489" s="7"/>
      <c r="M489" s="7"/>
      <c r="N489" s="7"/>
      <c r="O489" s="7"/>
      <c r="P489" s="7"/>
      <c r="Q489" s="7"/>
      <c r="R489" s="7"/>
      <c r="S489" s="7"/>
    </row>
    <row r="490" spans="3:19">
      <c r="C490" s="7"/>
      <c r="D490" s="7"/>
      <c r="E490" s="7"/>
      <c r="F490" s="7"/>
      <c r="G490" s="7"/>
      <c r="H490" s="7"/>
      <c r="I490" s="7"/>
      <c r="J490" s="7"/>
      <c r="K490" s="7"/>
      <c r="L490" s="7"/>
      <c r="M490" s="7"/>
      <c r="N490" s="7"/>
      <c r="O490" s="7"/>
      <c r="P490" s="7"/>
      <c r="Q490" s="7"/>
      <c r="R490" s="7"/>
      <c r="S490" s="7"/>
    </row>
    <row r="491" spans="3:19">
      <c r="C491" s="7"/>
      <c r="D491" s="7"/>
      <c r="E491" s="7"/>
      <c r="F491" s="7"/>
      <c r="G491" s="7"/>
      <c r="H491" s="7"/>
      <c r="I491" s="7"/>
      <c r="J491" s="7"/>
      <c r="K491" s="7"/>
      <c r="L491" s="7"/>
      <c r="M491" s="7"/>
      <c r="N491" s="7"/>
      <c r="O491" s="7"/>
      <c r="P491" s="7"/>
      <c r="Q491" s="7"/>
      <c r="R491" s="7"/>
      <c r="S491" s="7"/>
    </row>
    <row r="492" spans="3:19">
      <c r="C492" s="7"/>
      <c r="D492" s="7"/>
      <c r="E492" s="7"/>
      <c r="F492" s="7"/>
      <c r="G492" s="7"/>
      <c r="H492" s="7"/>
      <c r="I492" s="7"/>
      <c r="J492" s="7"/>
      <c r="K492" s="7"/>
      <c r="L492" s="7"/>
      <c r="M492" s="7"/>
      <c r="N492" s="7"/>
      <c r="O492" s="7"/>
      <c r="P492" s="7"/>
      <c r="Q492" s="7"/>
      <c r="R492" s="7"/>
      <c r="S492" s="7"/>
    </row>
    <row r="493" spans="3:19">
      <c r="C493" s="7"/>
      <c r="D493" s="7"/>
      <c r="E493" s="7"/>
      <c r="F493" s="7"/>
      <c r="G493" s="7"/>
      <c r="H493" s="7"/>
      <c r="I493" s="7"/>
      <c r="J493" s="7"/>
      <c r="K493" s="7"/>
      <c r="L493" s="7"/>
      <c r="M493" s="7"/>
      <c r="N493" s="7"/>
      <c r="O493" s="7"/>
      <c r="P493" s="7"/>
      <c r="Q493" s="7"/>
      <c r="R493" s="7"/>
      <c r="S493" s="7"/>
    </row>
    <row r="494" spans="3:19">
      <c r="C494" s="7"/>
      <c r="D494" s="7"/>
      <c r="E494" s="7"/>
      <c r="F494" s="7"/>
      <c r="G494" s="7"/>
      <c r="H494" s="7"/>
      <c r="I494" s="7"/>
      <c r="J494" s="7"/>
      <c r="K494" s="7"/>
      <c r="L494" s="7"/>
      <c r="M494" s="7"/>
      <c r="N494" s="7"/>
      <c r="O494" s="7"/>
      <c r="P494" s="7"/>
      <c r="Q494" s="7"/>
      <c r="R494" s="7"/>
      <c r="S494" s="7"/>
    </row>
    <row r="495" spans="3:19">
      <c r="G495" s="7"/>
      <c r="H495" s="7"/>
      <c r="I495" s="7"/>
      <c r="J495" s="7"/>
      <c r="K495" s="7"/>
      <c r="L495" s="7"/>
      <c r="M495" s="7"/>
      <c r="N495" s="7"/>
      <c r="O495" s="7"/>
      <c r="P495" s="7"/>
      <c r="Q495" s="7"/>
      <c r="R495" s="7"/>
      <c r="S495" s="7"/>
    </row>
    <row r="496" spans="3:19">
      <c r="G496" s="7"/>
      <c r="H496" s="7"/>
      <c r="I496" s="7"/>
      <c r="J496" s="7"/>
      <c r="K496" s="7"/>
      <c r="L496" s="7"/>
      <c r="M496" s="7"/>
      <c r="N496" s="7"/>
      <c r="O496" s="7"/>
      <c r="P496" s="7"/>
      <c r="Q496" s="7"/>
      <c r="R496" s="7"/>
      <c r="S496" s="7"/>
    </row>
    <row r="497" spans="7:19">
      <c r="G497" s="7"/>
      <c r="H497" s="7"/>
      <c r="I497" s="7"/>
      <c r="J497" s="7"/>
      <c r="K497" s="7"/>
      <c r="L497" s="7"/>
      <c r="M497" s="7"/>
      <c r="N497" s="7"/>
      <c r="O497" s="7"/>
      <c r="P497" s="7"/>
      <c r="Q497" s="7"/>
      <c r="R497" s="7"/>
      <c r="S497" s="7"/>
    </row>
    <row r="498" spans="7:19">
      <c r="G498" s="7"/>
      <c r="H498" s="7"/>
      <c r="I498" s="7"/>
      <c r="J498" s="7"/>
      <c r="K498" s="7"/>
      <c r="L498" s="7"/>
      <c r="M498" s="7"/>
      <c r="N498" s="7"/>
      <c r="O498" s="7"/>
      <c r="P498" s="7"/>
      <c r="Q498" s="7"/>
      <c r="R498" s="7"/>
      <c r="S498" s="7"/>
    </row>
    <row r="499" spans="7:19">
      <c r="G499" s="7"/>
      <c r="H499" s="7"/>
      <c r="I499" s="7"/>
      <c r="J499" s="7"/>
      <c r="K499" s="7"/>
      <c r="L499" s="7"/>
      <c r="M499" s="7"/>
      <c r="N499" s="7"/>
      <c r="O499" s="7"/>
      <c r="P499" s="7"/>
      <c r="Q499" s="7"/>
      <c r="R499" s="7"/>
      <c r="S499" s="7"/>
    </row>
    <row r="500" spans="7:19">
      <c r="G500" s="7"/>
      <c r="H500" s="7"/>
      <c r="I500" s="7"/>
      <c r="J500" s="7"/>
      <c r="K500" s="7"/>
      <c r="L500" s="7"/>
      <c r="M500" s="7"/>
      <c r="N500" s="7"/>
      <c r="O500" s="7"/>
      <c r="P500" s="7"/>
      <c r="Q500" s="7"/>
      <c r="R500" s="7"/>
      <c r="S500" s="7"/>
    </row>
    <row r="501" spans="7:19">
      <c r="G501" s="7"/>
      <c r="H501" s="7"/>
      <c r="I501" s="7"/>
      <c r="J501" s="7"/>
      <c r="K501" s="7"/>
      <c r="L501" s="7"/>
      <c r="M501" s="7"/>
      <c r="N501" s="7"/>
      <c r="O501" s="7"/>
      <c r="P501" s="7"/>
      <c r="Q501" s="7"/>
      <c r="R501" s="7"/>
      <c r="S501" s="7"/>
    </row>
    <row r="502" spans="7:19">
      <c r="G502" s="7"/>
      <c r="H502" s="7"/>
      <c r="I502" s="7"/>
      <c r="J502" s="7"/>
      <c r="K502" s="7"/>
      <c r="L502" s="7"/>
      <c r="M502" s="7"/>
      <c r="N502" s="7"/>
      <c r="O502" s="7"/>
      <c r="P502" s="7"/>
      <c r="Q502" s="7"/>
      <c r="R502" s="7"/>
      <c r="S502" s="7"/>
    </row>
    <row r="503" spans="7:19">
      <c r="G503" s="7"/>
      <c r="H503" s="7"/>
      <c r="I503" s="7"/>
      <c r="J503" s="7"/>
      <c r="K503" s="7"/>
      <c r="L503" s="7"/>
      <c r="M503" s="7"/>
      <c r="N503" s="7"/>
      <c r="O503" s="7"/>
      <c r="P503" s="7"/>
      <c r="Q503" s="7"/>
      <c r="R503" s="7"/>
      <c r="S503" s="7"/>
    </row>
    <row r="504" spans="7:19">
      <c r="G504" s="7"/>
      <c r="H504" s="7"/>
      <c r="I504" s="7"/>
      <c r="J504" s="7"/>
      <c r="K504" s="7"/>
      <c r="L504" s="7"/>
      <c r="M504" s="7"/>
      <c r="N504" s="7"/>
      <c r="O504" s="7"/>
      <c r="P504" s="7"/>
      <c r="Q504" s="7"/>
      <c r="R504" s="7"/>
      <c r="S504" s="7"/>
    </row>
    <row r="505" spans="7:19">
      <c r="G505" s="7"/>
      <c r="H505" s="7"/>
      <c r="I505" s="7"/>
      <c r="J505" s="7"/>
      <c r="K505" s="7"/>
      <c r="L505" s="7"/>
      <c r="M505" s="7"/>
      <c r="N505" s="7"/>
      <c r="O505" s="7"/>
      <c r="P505" s="7"/>
      <c r="Q505" s="7"/>
      <c r="R505" s="7"/>
      <c r="S505" s="7"/>
    </row>
    <row r="506" spans="7:19">
      <c r="G506" s="7"/>
      <c r="H506" s="7"/>
      <c r="I506" s="7"/>
      <c r="J506" s="7"/>
      <c r="K506" s="7"/>
      <c r="L506" s="7"/>
      <c r="M506" s="7"/>
      <c r="N506" s="7"/>
      <c r="O506" s="7"/>
      <c r="P506" s="7"/>
      <c r="Q506" s="7"/>
      <c r="R506" s="7"/>
      <c r="S506" s="7"/>
    </row>
    <row r="507" spans="7:19">
      <c r="G507" s="7"/>
      <c r="H507" s="7"/>
      <c r="I507" s="7"/>
      <c r="J507" s="7"/>
      <c r="K507" s="7"/>
      <c r="L507" s="7"/>
      <c r="M507" s="7"/>
      <c r="N507" s="7"/>
      <c r="O507" s="7"/>
      <c r="P507" s="7"/>
      <c r="Q507" s="7"/>
      <c r="R507" s="7"/>
      <c r="S507" s="7"/>
    </row>
    <row r="508" spans="7:19">
      <c r="G508" s="7"/>
      <c r="H508" s="7"/>
      <c r="I508" s="7"/>
      <c r="J508" s="7"/>
      <c r="K508" s="7"/>
      <c r="L508" s="7"/>
      <c r="M508" s="7"/>
      <c r="N508" s="7"/>
      <c r="O508" s="7"/>
      <c r="P508" s="7"/>
      <c r="Q508" s="7"/>
      <c r="R508" s="7"/>
      <c r="S508" s="7"/>
    </row>
    <row r="509" spans="7:19">
      <c r="G509" s="7"/>
      <c r="H509" s="7"/>
      <c r="I509" s="7"/>
      <c r="J509" s="7"/>
      <c r="K509" s="7"/>
      <c r="L509" s="7"/>
      <c r="M509" s="7"/>
      <c r="N509" s="7"/>
      <c r="O509" s="7"/>
      <c r="P509" s="7"/>
      <c r="Q509" s="7"/>
      <c r="R509" s="7"/>
      <c r="S509" s="7"/>
    </row>
    <row r="510" spans="7:19">
      <c r="G510" s="7"/>
      <c r="H510" s="7"/>
      <c r="I510" s="7"/>
      <c r="J510" s="7"/>
      <c r="K510" s="7"/>
      <c r="L510" s="7"/>
      <c r="M510" s="7"/>
      <c r="N510" s="7"/>
      <c r="O510" s="7"/>
      <c r="P510" s="7"/>
      <c r="Q510" s="7"/>
      <c r="R510" s="7"/>
      <c r="S510" s="7"/>
    </row>
    <row r="511" spans="7:19">
      <c r="G511" s="7"/>
      <c r="H511" s="7"/>
      <c r="I511" s="7"/>
      <c r="J511" s="7"/>
      <c r="K511" s="7"/>
      <c r="L511" s="7"/>
      <c r="M511" s="7"/>
      <c r="N511" s="7"/>
      <c r="O511" s="7"/>
      <c r="P511" s="7"/>
      <c r="Q511" s="7"/>
      <c r="R511" s="7"/>
      <c r="S511" s="7"/>
    </row>
    <row r="512" spans="7:19">
      <c r="G512" s="7"/>
      <c r="H512" s="7"/>
      <c r="I512" s="7"/>
      <c r="J512" s="7"/>
      <c r="K512" s="7"/>
      <c r="L512" s="7"/>
      <c r="M512" s="7"/>
      <c r="N512" s="7"/>
      <c r="O512" s="7"/>
      <c r="P512" s="7"/>
      <c r="Q512" s="7"/>
      <c r="R512" s="7"/>
      <c r="S512" s="7"/>
    </row>
    <row r="513" spans="7:19">
      <c r="G513" s="7"/>
      <c r="H513" s="7"/>
      <c r="I513" s="7"/>
      <c r="J513" s="7"/>
      <c r="K513" s="7"/>
      <c r="L513" s="7"/>
      <c r="M513" s="7"/>
      <c r="N513" s="7"/>
      <c r="O513" s="7"/>
      <c r="P513" s="7"/>
      <c r="Q513" s="7"/>
      <c r="R513" s="7"/>
      <c r="S513" s="7"/>
    </row>
    <row r="514" spans="7:19">
      <c r="G514" s="7"/>
      <c r="H514" s="7"/>
      <c r="I514" s="7"/>
      <c r="J514" s="7"/>
      <c r="K514" s="7"/>
      <c r="L514" s="7"/>
      <c r="M514" s="7"/>
      <c r="N514" s="7"/>
      <c r="O514" s="7"/>
      <c r="P514" s="7"/>
      <c r="Q514" s="7"/>
      <c r="R514" s="7"/>
      <c r="S514" s="7"/>
    </row>
    <row r="515" spans="7:19">
      <c r="G515" s="7"/>
      <c r="H515" s="7"/>
      <c r="I515" s="7"/>
      <c r="J515" s="7"/>
      <c r="K515" s="7"/>
      <c r="L515" s="7"/>
      <c r="M515" s="7"/>
      <c r="N515" s="7"/>
      <c r="O515" s="7"/>
      <c r="P515" s="7"/>
      <c r="Q515" s="7"/>
      <c r="R515" s="7"/>
      <c r="S515" s="7"/>
    </row>
    <row r="516" spans="7:19">
      <c r="G516" s="7"/>
      <c r="H516" s="7"/>
      <c r="I516" s="7"/>
      <c r="J516" s="7"/>
      <c r="K516" s="7"/>
      <c r="L516" s="7"/>
      <c r="M516" s="7"/>
      <c r="N516" s="7"/>
      <c r="O516" s="7"/>
      <c r="P516" s="7"/>
      <c r="Q516" s="7"/>
      <c r="R516" s="7"/>
      <c r="S516" s="7"/>
    </row>
    <row r="517" spans="7:19">
      <c r="G517" s="7"/>
      <c r="H517" s="7"/>
      <c r="I517" s="7"/>
      <c r="J517" s="7"/>
      <c r="K517" s="7"/>
      <c r="L517" s="7"/>
      <c r="M517" s="7"/>
      <c r="N517" s="7"/>
      <c r="O517" s="7"/>
      <c r="P517" s="7"/>
      <c r="Q517" s="7"/>
      <c r="R517" s="7"/>
      <c r="S517" s="7"/>
    </row>
    <row r="518" spans="7:19">
      <c r="G518" s="7"/>
      <c r="H518" s="7"/>
      <c r="I518" s="7"/>
      <c r="J518" s="7"/>
      <c r="K518" s="7"/>
      <c r="L518" s="7"/>
      <c r="M518" s="7"/>
      <c r="N518" s="7"/>
      <c r="O518" s="7"/>
      <c r="P518" s="7"/>
      <c r="Q518" s="7"/>
      <c r="R518" s="7"/>
      <c r="S518" s="7"/>
    </row>
    <row r="519" spans="7:19">
      <c r="G519" s="7"/>
      <c r="H519" s="7"/>
      <c r="I519" s="7"/>
      <c r="J519" s="7"/>
      <c r="K519" s="7"/>
      <c r="L519" s="7"/>
      <c r="M519" s="7"/>
      <c r="N519" s="7"/>
      <c r="O519" s="7"/>
      <c r="P519" s="7"/>
      <c r="Q519" s="7"/>
      <c r="R519" s="7"/>
      <c r="S519" s="7"/>
    </row>
    <row r="520" spans="7:19">
      <c r="G520" s="7"/>
      <c r="H520" s="7"/>
      <c r="I520" s="7"/>
      <c r="J520" s="7"/>
      <c r="K520" s="7"/>
      <c r="L520" s="7"/>
      <c r="M520" s="7"/>
      <c r="N520" s="7"/>
      <c r="O520" s="7"/>
      <c r="P520" s="7"/>
      <c r="Q520" s="7"/>
      <c r="R520" s="7"/>
      <c r="S520" s="7"/>
    </row>
    <row r="521" spans="7:19">
      <c r="G521" s="7"/>
      <c r="H521" s="7"/>
      <c r="I521" s="7"/>
      <c r="J521" s="7"/>
      <c r="K521" s="7"/>
      <c r="L521" s="7"/>
      <c r="M521" s="7"/>
      <c r="N521" s="7"/>
      <c r="O521" s="7"/>
      <c r="P521" s="7"/>
      <c r="Q521" s="7"/>
      <c r="R521" s="7"/>
      <c r="S521" s="7"/>
    </row>
    <row r="522" spans="7:19">
      <c r="G522" s="7"/>
      <c r="H522" s="7"/>
      <c r="I522" s="7"/>
      <c r="J522" s="7"/>
      <c r="K522" s="7"/>
      <c r="L522" s="7"/>
      <c r="M522" s="7"/>
      <c r="N522" s="7"/>
      <c r="O522" s="7"/>
      <c r="P522" s="7"/>
      <c r="Q522" s="7"/>
      <c r="R522" s="7"/>
      <c r="S522" s="7"/>
    </row>
    <row r="523" spans="7:19">
      <c r="G523" s="7"/>
      <c r="H523" s="7"/>
      <c r="I523" s="7"/>
      <c r="J523" s="7"/>
      <c r="K523" s="7"/>
      <c r="L523" s="7"/>
      <c r="M523" s="7"/>
      <c r="N523" s="7"/>
      <c r="O523" s="7"/>
      <c r="P523" s="7"/>
      <c r="Q523" s="7"/>
      <c r="R523" s="7"/>
      <c r="S523" s="7"/>
    </row>
    <row r="524" spans="7:19">
      <c r="G524" s="7"/>
      <c r="H524" s="7"/>
      <c r="I524" s="7"/>
      <c r="J524" s="7"/>
      <c r="K524" s="7"/>
      <c r="L524" s="7"/>
      <c r="M524" s="7"/>
      <c r="N524" s="7"/>
      <c r="O524" s="7"/>
      <c r="P524" s="7"/>
      <c r="Q524" s="7"/>
      <c r="R524" s="7"/>
      <c r="S524" s="7"/>
    </row>
    <row r="525" spans="7:19">
      <c r="G525" s="7"/>
      <c r="H525" s="7"/>
      <c r="I525" s="7"/>
      <c r="J525" s="7"/>
      <c r="K525" s="7"/>
      <c r="L525" s="7"/>
      <c r="M525" s="7"/>
      <c r="N525" s="7"/>
      <c r="O525" s="7"/>
      <c r="P525" s="7"/>
      <c r="Q525" s="7"/>
      <c r="R525" s="7"/>
      <c r="S525" s="7"/>
    </row>
    <row r="526" spans="7:19">
      <c r="G526" s="7"/>
      <c r="H526" s="7"/>
      <c r="I526" s="7"/>
      <c r="J526" s="7"/>
      <c r="K526" s="7"/>
      <c r="L526" s="7"/>
      <c r="M526" s="7"/>
      <c r="N526" s="7"/>
      <c r="O526" s="7"/>
      <c r="P526" s="7"/>
      <c r="Q526" s="7"/>
      <c r="R526" s="7"/>
      <c r="S526" s="7"/>
    </row>
    <row r="527" spans="7:19">
      <c r="G527" s="7"/>
      <c r="H527" s="7"/>
      <c r="I527" s="7"/>
      <c r="J527" s="7"/>
      <c r="K527" s="7"/>
      <c r="L527" s="7"/>
      <c r="M527" s="7"/>
      <c r="N527" s="7"/>
      <c r="O527" s="7"/>
      <c r="P527" s="7"/>
      <c r="Q527" s="7"/>
      <c r="R527" s="7"/>
      <c r="S527" s="7"/>
    </row>
    <row r="528" spans="7:19">
      <c r="G528" s="7"/>
      <c r="H528" s="7"/>
      <c r="I528" s="7"/>
      <c r="J528" s="7"/>
      <c r="K528" s="7"/>
      <c r="L528" s="7"/>
      <c r="M528" s="7"/>
      <c r="N528" s="7"/>
      <c r="O528" s="7"/>
      <c r="P528" s="7"/>
      <c r="Q528" s="7"/>
      <c r="R528" s="7"/>
      <c r="S528" s="7"/>
    </row>
    <row r="529" spans="7:19">
      <c r="G529" s="7"/>
      <c r="H529" s="7"/>
      <c r="I529" s="7"/>
      <c r="J529" s="7"/>
      <c r="K529" s="7"/>
      <c r="L529" s="7"/>
      <c r="M529" s="7"/>
      <c r="N529" s="7"/>
      <c r="O529" s="7"/>
      <c r="P529" s="7"/>
      <c r="Q529" s="7"/>
      <c r="R529" s="7"/>
      <c r="S529" s="7"/>
    </row>
    <row r="530" spans="7:19">
      <c r="G530" s="7"/>
      <c r="H530" s="7"/>
      <c r="I530" s="7"/>
      <c r="J530" s="7"/>
      <c r="K530" s="7"/>
      <c r="L530" s="7"/>
      <c r="M530" s="7"/>
      <c r="N530" s="7"/>
      <c r="O530" s="7"/>
      <c r="P530" s="7"/>
      <c r="Q530" s="7"/>
      <c r="R530" s="7"/>
      <c r="S530" s="7"/>
    </row>
    <row r="531" spans="7:19">
      <c r="G531" s="7"/>
      <c r="H531" s="7"/>
      <c r="I531" s="7"/>
      <c r="J531" s="7"/>
      <c r="K531" s="7"/>
      <c r="L531" s="7"/>
      <c r="M531" s="7"/>
      <c r="N531" s="7"/>
      <c r="O531" s="7"/>
      <c r="P531" s="7"/>
      <c r="Q531" s="7"/>
      <c r="R531" s="7"/>
      <c r="S531" s="7"/>
    </row>
    <row r="532" spans="7:19">
      <c r="G532" s="7"/>
      <c r="H532" s="7"/>
      <c r="I532" s="7"/>
      <c r="J532" s="7"/>
      <c r="K532" s="7"/>
      <c r="L532" s="7"/>
      <c r="M532" s="7"/>
      <c r="N532" s="7"/>
      <c r="O532" s="7"/>
      <c r="P532" s="7"/>
      <c r="Q532" s="7"/>
      <c r="R532" s="7"/>
      <c r="S532" s="7"/>
    </row>
    <row r="533" spans="7:19">
      <c r="G533" s="7"/>
      <c r="H533" s="7"/>
      <c r="I533" s="7"/>
      <c r="J533" s="7"/>
      <c r="K533" s="7"/>
      <c r="L533" s="7"/>
      <c r="M533" s="7"/>
      <c r="N533" s="7"/>
      <c r="O533" s="7"/>
      <c r="P533" s="7"/>
      <c r="Q533" s="7"/>
      <c r="R533" s="7"/>
      <c r="S533" s="7"/>
    </row>
    <row r="534" spans="7:19">
      <c r="G534" s="7"/>
      <c r="H534" s="7"/>
      <c r="I534" s="7"/>
      <c r="J534" s="7"/>
      <c r="K534" s="7"/>
      <c r="L534" s="7"/>
      <c r="M534" s="7"/>
      <c r="N534" s="7"/>
      <c r="O534" s="7"/>
      <c r="P534" s="7"/>
      <c r="Q534" s="7"/>
      <c r="R534" s="7"/>
      <c r="S534" s="7"/>
    </row>
    <row r="535" spans="7:19">
      <c r="G535" s="7"/>
      <c r="H535" s="7"/>
      <c r="I535" s="7"/>
      <c r="J535" s="7"/>
      <c r="K535" s="7"/>
      <c r="L535" s="7"/>
      <c r="M535" s="7"/>
      <c r="N535" s="7"/>
      <c r="O535" s="7"/>
      <c r="P535" s="7"/>
      <c r="Q535" s="7"/>
      <c r="R535" s="7"/>
      <c r="S535" s="7"/>
    </row>
    <row r="536" spans="7:19">
      <c r="G536" s="7"/>
      <c r="H536" s="7"/>
      <c r="I536" s="7"/>
      <c r="J536" s="7"/>
      <c r="K536" s="7"/>
      <c r="L536" s="7"/>
      <c r="M536" s="7"/>
      <c r="N536" s="7"/>
      <c r="O536" s="7"/>
      <c r="P536" s="7"/>
      <c r="Q536" s="7"/>
      <c r="R536" s="7"/>
      <c r="S536" s="7"/>
    </row>
    <row r="537" spans="7:19">
      <c r="G537" s="7"/>
      <c r="H537" s="7"/>
      <c r="I537" s="7"/>
      <c r="J537" s="7"/>
      <c r="K537" s="7"/>
      <c r="L537" s="7"/>
      <c r="M537" s="7"/>
      <c r="N537" s="7"/>
      <c r="O537" s="7"/>
      <c r="P537" s="7"/>
      <c r="Q537" s="7"/>
      <c r="R537" s="7"/>
      <c r="S537" s="7"/>
    </row>
    <row r="538" spans="7:19">
      <c r="G538" s="7"/>
      <c r="H538" s="7"/>
      <c r="I538" s="7"/>
      <c r="J538" s="7"/>
      <c r="K538" s="7"/>
      <c r="L538" s="7"/>
      <c r="M538" s="7"/>
      <c r="N538" s="7"/>
      <c r="O538" s="7"/>
      <c r="P538" s="7"/>
      <c r="Q538" s="7"/>
      <c r="R538" s="7"/>
      <c r="S538" s="7"/>
    </row>
    <row r="539" spans="7:19">
      <c r="G539" s="7"/>
      <c r="H539" s="7"/>
      <c r="I539" s="7"/>
      <c r="J539" s="7"/>
      <c r="K539" s="7"/>
      <c r="L539" s="7"/>
      <c r="M539" s="7"/>
      <c r="N539" s="7"/>
      <c r="O539" s="7"/>
      <c r="P539" s="7"/>
      <c r="Q539" s="7"/>
      <c r="R539" s="7"/>
      <c r="S539" s="7"/>
    </row>
    <row r="540" spans="7:19">
      <c r="G540" s="7"/>
      <c r="H540" s="7"/>
      <c r="I540" s="7"/>
      <c r="J540" s="7"/>
      <c r="K540" s="7"/>
      <c r="L540" s="7"/>
      <c r="M540" s="7"/>
      <c r="N540" s="7"/>
      <c r="O540" s="7"/>
      <c r="P540" s="7"/>
      <c r="Q540" s="7"/>
      <c r="R540" s="7"/>
      <c r="S540" s="7"/>
    </row>
    <row r="541" spans="7:19">
      <c r="G541" s="7"/>
      <c r="H541" s="7"/>
      <c r="I541" s="7"/>
      <c r="J541" s="7"/>
      <c r="K541" s="7"/>
      <c r="L541" s="7"/>
      <c r="M541" s="7"/>
      <c r="N541" s="7"/>
      <c r="O541" s="7"/>
      <c r="P541" s="7"/>
      <c r="Q541" s="7"/>
      <c r="R541" s="7"/>
      <c r="S541" s="7"/>
    </row>
    <row r="542" spans="7:19">
      <c r="G542" s="7"/>
      <c r="H542" s="7"/>
      <c r="I542" s="7"/>
      <c r="J542" s="7"/>
      <c r="K542" s="7"/>
      <c r="L542" s="7"/>
      <c r="M542" s="7"/>
      <c r="N542" s="7"/>
      <c r="O542" s="7"/>
      <c r="P542" s="7"/>
      <c r="Q542" s="7"/>
      <c r="R542" s="7"/>
      <c r="S542" s="7"/>
    </row>
    <row r="543" spans="7:19">
      <c r="G543" s="7"/>
      <c r="H543" s="7"/>
      <c r="I543" s="7"/>
      <c r="J543" s="7"/>
      <c r="K543" s="7"/>
      <c r="L543" s="7"/>
      <c r="M543" s="7"/>
      <c r="N543" s="7"/>
      <c r="O543" s="7"/>
      <c r="P543" s="7"/>
      <c r="Q543" s="7"/>
      <c r="R543" s="7"/>
      <c r="S543" s="7"/>
    </row>
    <row r="544" spans="7:19">
      <c r="G544" s="7"/>
      <c r="H544" s="7"/>
      <c r="I544" s="7"/>
      <c r="J544" s="7"/>
      <c r="K544" s="7"/>
      <c r="L544" s="7"/>
      <c r="M544" s="7"/>
      <c r="N544" s="7"/>
      <c r="O544" s="7"/>
      <c r="P544" s="7"/>
      <c r="Q544" s="7"/>
      <c r="R544" s="7"/>
      <c r="S544" s="7"/>
    </row>
    <row r="545" spans="7:19">
      <c r="G545" s="7"/>
      <c r="H545" s="7"/>
      <c r="I545" s="7"/>
      <c r="J545" s="7"/>
      <c r="K545" s="7"/>
      <c r="L545" s="7"/>
      <c r="M545" s="7"/>
      <c r="N545" s="7"/>
      <c r="O545" s="7"/>
      <c r="P545" s="7"/>
      <c r="Q545" s="7"/>
      <c r="R545" s="7"/>
      <c r="S545" s="7"/>
    </row>
    <row r="546" spans="7:19">
      <c r="G546" s="7"/>
      <c r="H546" s="7"/>
      <c r="I546" s="7"/>
      <c r="J546" s="7"/>
      <c r="K546" s="7"/>
      <c r="L546" s="7"/>
      <c r="M546" s="7"/>
      <c r="N546" s="7"/>
      <c r="O546" s="7"/>
      <c r="P546" s="7"/>
      <c r="Q546" s="7"/>
      <c r="R546" s="7"/>
      <c r="S546" s="7"/>
    </row>
    <row r="547" spans="7:19">
      <c r="G547" s="7"/>
      <c r="H547" s="7"/>
      <c r="I547" s="7"/>
      <c r="J547" s="7"/>
      <c r="K547" s="7"/>
      <c r="L547" s="7"/>
      <c r="M547" s="7"/>
      <c r="N547" s="7"/>
      <c r="O547" s="7"/>
      <c r="P547" s="7"/>
      <c r="Q547" s="7"/>
      <c r="R547" s="7"/>
      <c r="S547" s="7"/>
    </row>
    <row r="548" spans="7:19">
      <c r="G548" s="7"/>
      <c r="H548" s="7"/>
      <c r="I548" s="7"/>
      <c r="J548" s="7"/>
      <c r="K548" s="7"/>
      <c r="L548" s="7"/>
      <c r="M548" s="7"/>
      <c r="N548" s="7"/>
      <c r="O548" s="7"/>
      <c r="P548" s="7"/>
      <c r="Q548" s="7"/>
      <c r="R548" s="7"/>
      <c r="S548" s="7"/>
    </row>
    <row r="549" spans="7:19">
      <c r="G549" s="7"/>
      <c r="H549" s="7"/>
      <c r="I549" s="7"/>
      <c r="J549" s="7"/>
      <c r="K549" s="7"/>
      <c r="L549" s="7"/>
      <c r="M549" s="7"/>
      <c r="N549" s="7"/>
      <c r="O549" s="7"/>
      <c r="P549" s="7"/>
      <c r="Q549" s="7"/>
      <c r="R549" s="7"/>
      <c r="S549" s="7"/>
    </row>
    <row r="550" spans="7:19">
      <c r="G550" s="7"/>
      <c r="H550" s="7"/>
      <c r="I550" s="7"/>
      <c r="J550" s="7"/>
      <c r="K550" s="7"/>
      <c r="L550" s="7"/>
      <c r="M550" s="7"/>
      <c r="N550" s="7"/>
      <c r="O550" s="7"/>
      <c r="P550" s="7"/>
      <c r="Q550" s="7"/>
      <c r="R550" s="7"/>
      <c r="S550" s="7"/>
    </row>
    <row r="551" spans="7:19">
      <c r="G551" s="7"/>
      <c r="H551" s="7"/>
      <c r="I551" s="7"/>
      <c r="J551" s="7"/>
      <c r="K551" s="7"/>
      <c r="L551" s="7"/>
      <c r="M551" s="7"/>
      <c r="N551" s="7"/>
      <c r="O551" s="7"/>
      <c r="P551" s="7"/>
      <c r="Q551" s="7"/>
      <c r="R551" s="7"/>
      <c r="S551" s="7"/>
    </row>
    <row r="552" spans="7:19">
      <c r="G552" s="7"/>
      <c r="H552" s="7"/>
      <c r="I552" s="7"/>
      <c r="J552" s="7"/>
      <c r="K552" s="7"/>
      <c r="L552" s="7"/>
      <c r="M552" s="7"/>
      <c r="N552" s="7"/>
      <c r="O552" s="7"/>
      <c r="P552" s="7"/>
      <c r="Q552" s="7"/>
      <c r="R552" s="7"/>
      <c r="S552" s="7"/>
    </row>
    <row r="553" spans="7:19">
      <c r="G553" s="7"/>
      <c r="H553" s="7"/>
      <c r="I553" s="7"/>
      <c r="J553" s="7"/>
      <c r="K553" s="7"/>
      <c r="L553" s="7"/>
      <c r="M553" s="7"/>
      <c r="N553" s="7"/>
      <c r="O553" s="7"/>
      <c r="P553" s="7"/>
      <c r="Q553" s="7"/>
      <c r="R553" s="7"/>
      <c r="S553" s="7"/>
    </row>
    <row r="554" spans="7:19">
      <c r="G554" s="7"/>
      <c r="H554" s="7"/>
      <c r="I554" s="7"/>
      <c r="J554" s="7"/>
      <c r="K554" s="7"/>
      <c r="L554" s="7"/>
      <c r="M554" s="7"/>
      <c r="N554" s="7"/>
      <c r="O554" s="7"/>
      <c r="P554" s="7"/>
      <c r="Q554" s="7"/>
      <c r="R554" s="7"/>
      <c r="S554" s="7"/>
    </row>
    <row r="555" spans="7:19">
      <c r="G555" s="7"/>
      <c r="H555" s="7"/>
      <c r="I555" s="7"/>
      <c r="J555" s="7"/>
      <c r="K555" s="7"/>
      <c r="L555" s="7"/>
      <c r="M555" s="7"/>
      <c r="N555" s="7"/>
      <c r="O555" s="7"/>
      <c r="P555" s="7"/>
      <c r="Q555" s="7"/>
      <c r="R555" s="7"/>
      <c r="S555" s="7"/>
    </row>
    <row r="556" spans="7:19">
      <c r="G556" s="7"/>
      <c r="H556" s="7"/>
      <c r="I556" s="7"/>
      <c r="J556" s="7"/>
      <c r="K556" s="7"/>
      <c r="L556" s="7"/>
      <c r="M556" s="7"/>
      <c r="N556" s="7"/>
      <c r="O556" s="7"/>
      <c r="P556" s="7"/>
      <c r="Q556" s="7"/>
      <c r="R556" s="7"/>
      <c r="S556" s="7"/>
    </row>
    <row r="557" spans="7:19">
      <c r="G557" s="7"/>
      <c r="H557" s="7"/>
      <c r="I557" s="7"/>
      <c r="J557" s="7"/>
      <c r="K557" s="7"/>
      <c r="L557" s="7"/>
      <c r="M557" s="7"/>
      <c r="N557" s="7"/>
      <c r="O557" s="7"/>
      <c r="P557" s="7"/>
      <c r="Q557" s="7"/>
      <c r="R557" s="7"/>
      <c r="S557" s="7"/>
    </row>
    <row r="558" spans="7:19">
      <c r="G558" s="7"/>
      <c r="H558" s="7"/>
      <c r="I558" s="7"/>
      <c r="J558" s="7"/>
      <c r="K558" s="7"/>
      <c r="L558" s="7"/>
      <c r="M558" s="7"/>
      <c r="N558" s="7"/>
      <c r="O558" s="7"/>
      <c r="P558" s="7"/>
      <c r="Q558" s="7"/>
      <c r="R558" s="7"/>
      <c r="S558" s="7"/>
    </row>
    <row r="559" spans="7:19">
      <c r="G559" s="7"/>
      <c r="H559" s="7"/>
      <c r="I559" s="7"/>
      <c r="J559" s="7"/>
      <c r="K559" s="7"/>
      <c r="L559" s="7"/>
      <c r="M559" s="7"/>
      <c r="N559" s="7"/>
      <c r="O559" s="7"/>
      <c r="P559" s="7"/>
      <c r="Q559" s="7"/>
      <c r="R559" s="7"/>
      <c r="S559" s="7"/>
    </row>
    <row r="560" spans="7:19">
      <c r="G560" s="7"/>
      <c r="H560" s="7"/>
      <c r="I560" s="7"/>
      <c r="J560" s="7"/>
      <c r="K560" s="7"/>
      <c r="L560" s="7"/>
      <c r="M560" s="7"/>
      <c r="N560" s="7"/>
      <c r="O560" s="7"/>
      <c r="P560" s="7"/>
      <c r="Q560" s="7"/>
      <c r="R560" s="7"/>
      <c r="S560" s="7"/>
    </row>
    <row r="561" spans="7:19">
      <c r="G561" s="7"/>
      <c r="H561" s="7"/>
      <c r="I561" s="7"/>
      <c r="J561" s="7"/>
      <c r="K561" s="7"/>
      <c r="L561" s="7"/>
      <c r="M561" s="7"/>
      <c r="N561" s="7"/>
      <c r="O561" s="7"/>
      <c r="P561" s="7"/>
      <c r="Q561" s="7"/>
      <c r="R561" s="7"/>
      <c r="S561" s="7"/>
    </row>
    <row r="562" spans="7:19">
      <c r="G562" s="7"/>
      <c r="H562" s="7"/>
      <c r="I562" s="7"/>
      <c r="J562" s="7"/>
      <c r="K562" s="7"/>
      <c r="L562" s="7"/>
      <c r="M562" s="7"/>
      <c r="N562" s="7"/>
      <c r="O562" s="7"/>
      <c r="P562" s="7"/>
      <c r="Q562" s="7"/>
      <c r="R562" s="7"/>
      <c r="S562" s="7"/>
    </row>
    <row r="563" spans="7:19">
      <c r="G563" s="7"/>
      <c r="H563" s="7"/>
      <c r="I563" s="7"/>
      <c r="J563" s="7"/>
      <c r="K563" s="7"/>
      <c r="L563" s="7"/>
      <c r="M563" s="7"/>
      <c r="N563" s="7"/>
      <c r="O563" s="7"/>
      <c r="P563" s="7"/>
      <c r="Q563" s="7"/>
      <c r="R563" s="7"/>
      <c r="S563" s="7"/>
    </row>
    <row r="564" spans="7:19">
      <c r="G564" s="7"/>
      <c r="H564" s="7"/>
      <c r="I564" s="7"/>
      <c r="J564" s="7"/>
      <c r="K564" s="7"/>
      <c r="L564" s="7"/>
      <c r="M564" s="7"/>
      <c r="N564" s="7"/>
      <c r="O564" s="7"/>
      <c r="P564" s="7"/>
      <c r="Q564" s="7"/>
      <c r="R564" s="7"/>
      <c r="S564" s="7"/>
    </row>
    <row r="565" spans="7:19">
      <c r="G565" s="7"/>
      <c r="H565" s="7"/>
      <c r="I565" s="7"/>
      <c r="J565" s="7"/>
      <c r="K565" s="7"/>
      <c r="L565" s="7"/>
      <c r="M565" s="7"/>
      <c r="N565" s="7"/>
      <c r="O565" s="7"/>
      <c r="P565" s="7"/>
      <c r="Q565" s="7"/>
      <c r="R565" s="7"/>
      <c r="S565" s="7"/>
    </row>
    <row r="566" spans="7:19">
      <c r="G566" s="7"/>
      <c r="H566" s="7"/>
      <c r="I566" s="7"/>
      <c r="J566" s="7"/>
      <c r="K566" s="7"/>
      <c r="L566" s="7"/>
      <c r="M566" s="7"/>
      <c r="N566" s="7"/>
      <c r="O566" s="7"/>
      <c r="P566" s="7"/>
      <c r="Q566" s="7"/>
      <c r="R566" s="7"/>
      <c r="S566" s="7"/>
    </row>
    <row r="567" spans="7:19">
      <c r="G567" s="7"/>
      <c r="H567" s="7"/>
      <c r="I567" s="7"/>
      <c r="J567" s="7"/>
      <c r="K567" s="7"/>
      <c r="L567" s="7"/>
      <c r="M567" s="7"/>
      <c r="N567" s="7"/>
      <c r="O567" s="7"/>
      <c r="P567" s="7"/>
      <c r="Q567" s="7"/>
      <c r="R567" s="7"/>
      <c r="S567" s="7"/>
    </row>
    <row r="568" spans="7:19">
      <c r="G568" s="7"/>
      <c r="H568" s="7"/>
      <c r="I568" s="7"/>
      <c r="J568" s="7"/>
      <c r="K568" s="7"/>
      <c r="L568" s="7"/>
      <c r="M568" s="7"/>
      <c r="N568" s="7"/>
      <c r="O568" s="7"/>
      <c r="P568" s="7"/>
      <c r="Q568" s="7"/>
      <c r="R568" s="7"/>
      <c r="S568" s="7"/>
    </row>
    <row r="569" spans="7:19">
      <c r="G569" s="7"/>
      <c r="H569" s="7"/>
      <c r="I569" s="7"/>
      <c r="J569" s="7"/>
      <c r="K569" s="7"/>
      <c r="L569" s="7"/>
      <c r="M569" s="7"/>
      <c r="N569" s="7"/>
      <c r="O569" s="7"/>
      <c r="P569" s="7"/>
      <c r="Q569" s="7"/>
      <c r="R569" s="7"/>
      <c r="S569" s="7"/>
    </row>
    <row r="570" spans="7:19">
      <c r="G570" s="7"/>
      <c r="H570" s="7"/>
      <c r="I570" s="7"/>
      <c r="J570" s="7"/>
      <c r="K570" s="7"/>
      <c r="L570" s="7"/>
      <c r="M570" s="7"/>
      <c r="N570" s="7"/>
      <c r="O570" s="7"/>
      <c r="P570" s="7"/>
      <c r="Q570" s="7"/>
      <c r="R570" s="7"/>
      <c r="S570" s="7"/>
    </row>
    <row r="571" spans="7:19">
      <c r="G571" s="7"/>
      <c r="H571" s="7"/>
      <c r="I571" s="7"/>
      <c r="J571" s="7"/>
      <c r="K571" s="7"/>
      <c r="L571" s="7"/>
      <c r="M571" s="7"/>
      <c r="N571" s="7"/>
      <c r="O571" s="7"/>
      <c r="P571" s="7"/>
      <c r="Q571" s="7"/>
      <c r="R571" s="7"/>
      <c r="S571" s="7"/>
    </row>
    <row r="572" spans="7:19">
      <c r="G572" s="7"/>
      <c r="H572" s="7"/>
      <c r="I572" s="7"/>
      <c r="J572" s="7"/>
      <c r="K572" s="7"/>
      <c r="L572" s="7"/>
      <c r="M572" s="7"/>
      <c r="N572" s="7"/>
      <c r="O572" s="7"/>
      <c r="P572" s="7"/>
      <c r="Q572" s="7"/>
      <c r="R572" s="7"/>
      <c r="S572" s="7"/>
    </row>
    <row r="573" spans="7:19">
      <c r="G573" s="7"/>
      <c r="H573" s="7"/>
      <c r="I573" s="7"/>
      <c r="J573" s="7"/>
      <c r="K573" s="7"/>
      <c r="L573" s="7"/>
      <c r="M573" s="7"/>
      <c r="N573" s="7"/>
      <c r="O573" s="7"/>
      <c r="P573" s="7"/>
      <c r="Q573" s="7"/>
      <c r="R573" s="7"/>
      <c r="S573" s="7"/>
    </row>
    <row r="574" spans="7:19">
      <c r="G574" s="7"/>
      <c r="H574" s="7"/>
      <c r="I574" s="7"/>
      <c r="J574" s="7"/>
      <c r="K574" s="7"/>
      <c r="L574" s="7"/>
      <c r="M574" s="7"/>
      <c r="N574" s="7"/>
      <c r="O574" s="7"/>
      <c r="P574" s="7"/>
      <c r="Q574" s="7"/>
      <c r="R574" s="7"/>
      <c r="S574" s="7"/>
    </row>
    <row r="575" spans="7:19">
      <c r="G575" s="7"/>
      <c r="H575" s="7"/>
      <c r="I575" s="7"/>
      <c r="J575" s="7"/>
      <c r="K575" s="7"/>
      <c r="L575" s="7"/>
      <c r="M575" s="7"/>
      <c r="N575" s="7"/>
      <c r="O575" s="7"/>
      <c r="P575" s="7"/>
      <c r="Q575" s="7"/>
      <c r="R575" s="7"/>
      <c r="S575" s="7"/>
    </row>
    <row r="576" spans="7:19">
      <c r="G576" s="7"/>
      <c r="H576" s="7"/>
      <c r="I576" s="7"/>
      <c r="J576" s="7"/>
      <c r="K576" s="7"/>
      <c r="L576" s="7"/>
      <c r="M576" s="7"/>
      <c r="N576" s="7"/>
      <c r="O576" s="7"/>
      <c r="P576" s="7"/>
      <c r="Q576" s="7"/>
      <c r="R576" s="7"/>
      <c r="S576" s="7"/>
    </row>
    <row r="577" spans="7:19">
      <c r="G577" s="7"/>
      <c r="H577" s="7"/>
      <c r="I577" s="7"/>
      <c r="J577" s="7"/>
      <c r="K577" s="7"/>
      <c r="L577" s="7"/>
      <c r="M577" s="7"/>
      <c r="N577" s="7"/>
      <c r="O577" s="7"/>
      <c r="P577" s="7"/>
      <c r="Q577" s="7"/>
      <c r="R577" s="7"/>
      <c r="S577" s="7"/>
    </row>
    <row r="578" spans="7:19">
      <c r="G578" s="7"/>
      <c r="H578" s="7"/>
      <c r="I578" s="7"/>
      <c r="J578" s="7"/>
      <c r="K578" s="7"/>
      <c r="L578" s="7"/>
      <c r="M578" s="7"/>
      <c r="N578" s="7"/>
      <c r="O578" s="7"/>
      <c r="P578" s="7"/>
      <c r="Q578" s="7"/>
      <c r="R578" s="7"/>
      <c r="S578" s="7"/>
    </row>
    <row r="579" spans="7:19">
      <c r="G579" s="7"/>
      <c r="H579" s="7"/>
      <c r="I579" s="7"/>
      <c r="J579" s="7"/>
      <c r="K579" s="7"/>
      <c r="L579" s="7"/>
      <c r="M579" s="7"/>
      <c r="N579" s="7"/>
      <c r="O579" s="7"/>
      <c r="P579" s="7"/>
      <c r="Q579" s="7"/>
      <c r="R579" s="7"/>
      <c r="S579" s="7"/>
    </row>
    <row r="580" spans="7:19">
      <c r="G580" s="7"/>
      <c r="H580" s="7"/>
      <c r="I580" s="7"/>
      <c r="J580" s="7"/>
      <c r="K580" s="7"/>
      <c r="L580" s="7"/>
      <c r="M580" s="7"/>
      <c r="N580" s="7"/>
      <c r="O580" s="7"/>
      <c r="P580" s="7"/>
      <c r="Q580" s="7"/>
      <c r="R580" s="7"/>
      <c r="S580" s="7"/>
    </row>
    <row r="581" spans="7:19">
      <c r="G581" s="7"/>
      <c r="H581" s="7"/>
      <c r="I581" s="7"/>
      <c r="J581" s="7"/>
      <c r="K581" s="7"/>
      <c r="L581" s="7"/>
      <c r="M581" s="7"/>
      <c r="N581" s="7"/>
      <c r="O581" s="7"/>
      <c r="P581" s="7"/>
      <c r="Q581" s="7"/>
      <c r="R581" s="7"/>
      <c r="S581" s="7"/>
    </row>
    <row r="582" spans="7:19">
      <c r="G582" s="7"/>
      <c r="H582" s="7"/>
      <c r="I582" s="7"/>
      <c r="J582" s="7"/>
      <c r="K582" s="7"/>
      <c r="L582" s="7"/>
      <c r="M582" s="7"/>
      <c r="N582" s="7"/>
      <c r="O582" s="7"/>
      <c r="P582" s="7"/>
      <c r="Q582" s="7"/>
      <c r="R582" s="7"/>
      <c r="S582" s="7"/>
    </row>
    <row r="583" spans="7:19">
      <c r="G583" s="7"/>
      <c r="H583" s="7"/>
      <c r="I583" s="7"/>
      <c r="J583" s="7"/>
      <c r="K583" s="7"/>
      <c r="L583" s="7"/>
      <c r="M583" s="7"/>
      <c r="N583" s="7"/>
      <c r="O583" s="7"/>
      <c r="P583" s="7"/>
      <c r="Q583" s="7"/>
      <c r="R583" s="7"/>
      <c r="S583" s="7"/>
    </row>
    <row r="584" spans="7:19">
      <c r="G584" s="7"/>
      <c r="H584" s="7"/>
      <c r="I584" s="7"/>
      <c r="J584" s="7"/>
      <c r="K584" s="7"/>
      <c r="L584" s="7"/>
      <c r="M584" s="7"/>
      <c r="N584" s="7"/>
      <c r="O584" s="7"/>
      <c r="P584" s="7"/>
      <c r="Q584" s="7"/>
      <c r="R584" s="7"/>
      <c r="S584" s="7"/>
    </row>
    <row r="585" spans="7:19">
      <c r="G585" s="7"/>
      <c r="H585" s="7"/>
      <c r="I585" s="7"/>
      <c r="J585" s="7"/>
      <c r="K585" s="7"/>
      <c r="L585" s="7"/>
      <c r="M585" s="7"/>
      <c r="N585" s="7"/>
      <c r="O585" s="7"/>
      <c r="P585" s="7"/>
      <c r="Q585" s="7"/>
      <c r="R585" s="7"/>
      <c r="S585" s="7"/>
    </row>
    <row r="586" spans="7:19">
      <c r="G586" s="7"/>
      <c r="H586" s="7"/>
      <c r="I586" s="7"/>
      <c r="J586" s="7"/>
      <c r="K586" s="7"/>
      <c r="L586" s="7"/>
      <c r="M586" s="7"/>
      <c r="N586" s="7"/>
      <c r="O586" s="7"/>
      <c r="P586" s="7"/>
      <c r="Q586" s="7"/>
      <c r="R586" s="7"/>
      <c r="S586" s="7"/>
    </row>
    <row r="587" spans="7:19">
      <c r="G587" s="7"/>
      <c r="H587" s="7"/>
      <c r="I587" s="7"/>
      <c r="J587" s="7"/>
      <c r="K587" s="7"/>
      <c r="L587" s="7"/>
      <c r="M587" s="7"/>
      <c r="N587" s="7"/>
      <c r="O587" s="7"/>
      <c r="P587" s="7"/>
      <c r="Q587" s="7"/>
      <c r="R587" s="7"/>
      <c r="S587" s="7"/>
    </row>
    <row r="588" spans="7:19">
      <c r="G588" s="7"/>
      <c r="H588" s="7"/>
      <c r="I588" s="7"/>
      <c r="J588" s="7"/>
      <c r="K588" s="7"/>
      <c r="L588" s="7"/>
      <c r="M588" s="7"/>
      <c r="N588" s="7"/>
      <c r="O588" s="7"/>
      <c r="P588" s="7"/>
      <c r="Q588" s="7"/>
      <c r="R588" s="7"/>
      <c r="S588" s="7"/>
    </row>
    <row r="589" spans="7:19">
      <c r="G589" s="7"/>
      <c r="H589" s="7"/>
      <c r="I589" s="7"/>
      <c r="J589" s="7"/>
      <c r="K589" s="7"/>
      <c r="L589" s="7"/>
      <c r="M589" s="7"/>
      <c r="N589" s="7"/>
      <c r="O589" s="7"/>
      <c r="P589" s="7"/>
      <c r="Q589" s="7"/>
      <c r="R589" s="7"/>
      <c r="S589" s="7"/>
    </row>
    <row r="590" spans="7:19">
      <c r="G590" s="7"/>
      <c r="H590" s="7"/>
      <c r="I590" s="7"/>
      <c r="J590" s="7"/>
      <c r="K590" s="7"/>
      <c r="L590" s="7"/>
      <c r="M590" s="7"/>
      <c r="N590" s="7"/>
      <c r="O590" s="7"/>
      <c r="P590" s="7"/>
      <c r="Q590" s="7"/>
      <c r="R590" s="7"/>
      <c r="S590" s="7"/>
    </row>
    <row r="591" spans="7:19">
      <c r="G591" s="7"/>
      <c r="H591" s="7"/>
      <c r="I591" s="7"/>
      <c r="J591" s="7"/>
      <c r="K591" s="7"/>
      <c r="L591" s="7"/>
      <c r="M591" s="7"/>
      <c r="N591" s="7"/>
      <c r="O591" s="7"/>
      <c r="P591" s="7"/>
      <c r="Q591" s="7"/>
      <c r="R591" s="7"/>
      <c r="S591" s="7"/>
    </row>
    <row r="592" spans="7:19">
      <c r="G592" s="7"/>
      <c r="H592" s="7"/>
      <c r="I592" s="7"/>
      <c r="J592" s="7"/>
      <c r="K592" s="7"/>
      <c r="L592" s="7"/>
      <c r="M592" s="7"/>
      <c r="N592" s="7"/>
      <c r="O592" s="7"/>
      <c r="P592" s="7"/>
      <c r="Q592" s="7"/>
      <c r="R592" s="7"/>
      <c r="S592" s="7"/>
    </row>
    <row r="593" spans="7:19">
      <c r="G593" s="7"/>
      <c r="H593" s="7"/>
      <c r="I593" s="7"/>
      <c r="J593" s="7"/>
      <c r="K593" s="7"/>
      <c r="L593" s="7"/>
      <c r="M593" s="7"/>
      <c r="N593" s="7"/>
      <c r="O593" s="7"/>
      <c r="P593" s="7"/>
      <c r="Q593" s="7"/>
      <c r="R593" s="7"/>
      <c r="S593" s="7"/>
    </row>
    <row r="594" spans="7:19">
      <c r="G594" s="7"/>
      <c r="H594" s="7"/>
      <c r="I594" s="7"/>
      <c r="J594" s="7"/>
      <c r="K594" s="7"/>
      <c r="L594" s="7"/>
      <c r="M594" s="7"/>
      <c r="N594" s="7"/>
      <c r="O594" s="7"/>
      <c r="P594" s="7"/>
      <c r="Q594" s="7"/>
      <c r="R594" s="7"/>
      <c r="S594" s="7"/>
    </row>
    <row r="595" spans="7:19">
      <c r="G595" s="7"/>
      <c r="H595" s="7"/>
      <c r="I595" s="7"/>
      <c r="J595" s="7"/>
      <c r="K595" s="7"/>
      <c r="L595" s="7"/>
      <c r="M595" s="7"/>
      <c r="N595" s="7"/>
      <c r="O595" s="7"/>
      <c r="P595" s="7"/>
      <c r="Q595" s="7"/>
      <c r="R595" s="7"/>
      <c r="S595" s="7"/>
    </row>
    <row r="596" spans="7:19">
      <c r="G596" s="7"/>
      <c r="H596" s="7"/>
      <c r="I596" s="7"/>
      <c r="J596" s="7"/>
      <c r="K596" s="7"/>
      <c r="L596" s="7"/>
      <c r="M596" s="7"/>
      <c r="N596" s="7"/>
      <c r="O596" s="7"/>
      <c r="P596" s="7"/>
      <c r="Q596" s="7"/>
      <c r="R596" s="7"/>
      <c r="S596" s="7"/>
    </row>
    <row r="597" spans="7:19">
      <c r="G597" s="7"/>
      <c r="H597" s="7"/>
      <c r="I597" s="7"/>
      <c r="J597" s="7"/>
      <c r="K597" s="7"/>
      <c r="L597" s="7"/>
      <c r="M597" s="7"/>
      <c r="N597" s="7"/>
      <c r="O597" s="7"/>
      <c r="P597" s="7"/>
      <c r="Q597" s="7"/>
      <c r="R597" s="7"/>
      <c r="S597" s="7"/>
    </row>
    <row r="598" spans="7:19">
      <c r="G598" s="7"/>
      <c r="H598" s="7"/>
      <c r="I598" s="7"/>
      <c r="J598" s="7"/>
      <c r="K598" s="7"/>
      <c r="L598" s="7"/>
      <c r="M598" s="7"/>
      <c r="N598" s="7"/>
      <c r="O598" s="7"/>
      <c r="P598" s="7"/>
      <c r="Q598" s="7"/>
      <c r="R598" s="7"/>
      <c r="S598" s="7"/>
    </row>
    <row r="599" spans="7:19">
      <c r="G599" s="7"/>
      <c r="H599" s="7"/>
      <c r="I599" s="7"/>
      <c r="J599" s="7"/>
      <c r="K599" s="7"/>
      <c r="L599" s="7"/>
      <c r="M599" s="7"/>
      <c r="N599" s="7"/>
      <c r="O599" s="7"/>
      <c r="P599" s="7"/>
      <c r="Q599" s="7"/>
      <c r="R599" s="7"/>
      <c r="S599" s="7"/>
    </row>
    <row r="600" spans="7:19">
      <c r="G600" s="7"/>
      <c r="H600" s="7"/>
      <c r="I600" s="7"/>
      <c r="J600" s="7"/>
      <c r="K600" s="7"/>
      <c r="L600" s="7"/>
      <c r="M600" s="7"/>
      <c r="N600" s="7"/>
      <c r="O600" s="7"/>
      <c r="P600" s="7"/>
      <c r="Q600" s="7"/>
      <c r="R600" s="7"/>
      <c r="S600" s="7"/>
    </row>
    <row r="601" spans="7:19">
      <c r="G601" s="7"/>
      <c r="H601" s="7"/>
      <c r="I601" s="7"/>
      <c r="J601" s="7"/>
      <c r="K601" s="7"/>
      <c r="L601" s="7"/>
      <c r="M601" s="7"/>
      <c r="N601" s="7"/>
      <c r="O601" s="7"/>
      <c r="P601" s="7"/>
      <c r="Q601" s="7"/>
      <c r="R601" s="7"/>
      <c r="S601" s="7"/>
    </row>
    <row r="602" spans="7:19">
      <c r="G602" s="7"/>
      <c r="H602" s="7"/>
      <c r="I602" s="7"/>
      <c r="J602" s="7"/>
      <c r="K602" s="7"/>
      <c r="L602" s="7"/>
      <c r="M602" s="7"/>
      <c r="N602" s="7"/>
      <c r="O602" s="7"/>
      <c r="P602" s="7"/>
      <c r="Q602" s="7"/>
      <c r="R602" s="7"/>
      <c r="S602" s="7"/>
    </row>
    <row r="603" spans="7:19">
      <c r="G603" s="7"/>
      <c r="H603" s="7"/>
      <c r="I603" s="7"/>
      <c r="J603" s="7"/>
      <c r="K603" s="7"/>
      <c r="L603" s="7"/>
      <c r="M603" s="7"/>
      <c r="N603" s="7"/>
      <c r="O603" s="7"/>
      <c r="P603" s="7"/>
      <c r="Q603" s="7"/>
      <c r="R603" s="7"/>
      <c r="S603" s="7"/>
    </row>
    <row r="604" spans="7:19">
      <c r="G604" s="7"/>
      <c r="H604" s="7"/>
      <c r="I604" s="7"/>
      <c r="J604" s="7"/>
      <c r="K604" s="7"/>
      <c r="L604" s="7"/>
      <c r="M604" s="7"/>
      <c r="N604" s="7"/>
      <c r="O604" s="7"/>
      <c r="P604" s="7"/>
      <c r="Q604" s="7"/>
      <c r="R604" s="7"/>
      <c r="S604" s="7"/>
    </row>
  </sheetData>
  <sheetProtection formatCells="0" formatColumns="0" formatRows="0" insertRows="0" deleteRows="0"/>
  <mergeCells count="23">
    <mergeCell ref="P6:Q8"/>
    <mergeCell ref="R6:T8"/>
    <mergeCell ref="M6:O8"/>
    <mergeCell ref="I6:J8"/>
    <mergeCell ref="C1:T1"/>
    <mergeCell ref="I3:Q3"/>
    <mergeCell ref="Q5:T5"/>
    <mergeCell ref="D2:T2"/>
    <mergeCell ref="H6:H9"/>
    <mergeCell ref="E6:E9"/>
    <mergeCell ref="D6:D9"/>
    <mergeCell ref="G6:G9"/>
    <mergeCell ref="K180:N180"/>
    <mergeCell ref="A180:E180"/>
    <mergeCell ref="K182:N182"/>
    <mergeCell ref="A178:I178"/>
    <mergeCell ref="T11:T15"/>
    <mergeCell ref="A6:A9"/>
    <mergeCell ref="C6:C9"/>
    <mergeCell ref="B6:B9"/>
    <mergeCell ref="F6:F9"/>
    <mergeCell ref="K178:N178"/>
    <mergeCell ref="K6:L8"/>
  </mergeCells>
  <conditionalFormatting sqref="I207:I469 J290:J469">
    <cfRule type="cellIs" dxfId="3" priority="16" stopIfTrue="1" operator="greaterThan">
      <formula>0</formula>
    </cfRule>
  </conditionalFormatting>
  <dataValidations count="35">
    <dataValidation allowBlank="1" sqref="A192:B206 A468:F65533 T176:T65533 A176:B190 C176:F206 F162:T175 C164:C175 C162 F157:S161 C124:C157 C159 D133:D139 B96:C96 D125:D131 B113:B175 B1:B95 G91:T91 F91:F95 R92:S95 K43:Q63 C74:C91 K34:T42 F16:T23 C47:C63 F96:T156 C42:C44 C40 C35:C36 C27:C33 T24:T25 G24:S29 G30:J32 K30:S33 C1:C25 T27:T33 F30:F33 R43:T90 A1:A175 Q5:S5 D17:D22 T9 D10 F10:T10 G13:Q15 D11:E15 F12:F15 T3:T4 E3:E10 D3:D6 P6 G4:H4 L4 N4:O4 I4:K5 F6:G6 K9:O9 K6 F3:F5 T11 M6 I6 R6 U1:JA175 B112:C112 B97:B111 F64:Q90 C97:C110 F34:J63"/>
    <dataValidation type="list" sqref="I3">
      <formula1>Субъекты_РФ</formula1>
    </dataValidation>
    <dataValidation type="decimal" operator="greaterThanOrEqual" allowBlank="1" showErrorMessage="1" errorTitle="Ошибка ввода данных" error="Пожалуйста, введите корректную сумму&#10;по данному мероприятию (в тыс.руб.)" promptTitle="Введите данные" prompt="ТЕСТ" sqref="F11:H11 I11:Q12 G12:H12 R11:S15">
      <formula1>0</formula1>
    </dataValidation>
    <dataValidation type="list" allowBlank="1" sqref="E75:E76">
      <formula1>$A$291:$A$293</formula1>
    </dataValidation>
    <dataValidation type="list" allowBlank="1" sqref="E16:E27">
      <formula1>$A$274:$A$276</formula1>
    </dataValidation>
    <dataValidation type="list" allowBlank="1" sqref="D16 D23">
      <formula1>$A$192:$A$272</formula1>
    </dataValidation>
    <dataValidation type="list" allowBlank="1" sqref="D34:D35 C34">
      <formula1>$A$189:$A$269</formula1>
    </dataValidation>
    <dataValidation type="list" allowBlank="1" sqref="E34:E35">
      <formula1>$A$271:$A$273</formula1>
    </dataValidation>
    <dataValidation type="list" allowBlank="1" sqref="D24:D29 F24:F29">
      <formula1>$A$191:$A$271</formula1>
    </dataValidation>
    <dataValidation type="list" allowBlank="1" sqref="E28:E29">
      <formula1>$A$273:$A$275</formula1>
    </dataValidation>
    <dataValidation type="list" allowBlank="1" sqref="E30:E33">
      <formula1>$A$272:$A$274</formula1>
    </dataValidation>
    <dataValidation type="list" allowBlank="1" sqref="D30:D33">
      <formula1>$A$190:$A$270</formula1>
    </dataValidation>
    <dataValidation type="list" allowBlank="1" sqref="E36:E42 E67:E74">
      <formula1>$A$251:$A$253</formula1>
    </dataValidation>
    <dataValidation type="list" allowBlank="1" sqref="D36:D42 D59:D76 D57 D55 D47:D53 D89:D90 D44">
      <formula1>$A$69:$A$249</formula1>
    </dataValidation>
    <dataValidation type="list" allowBlank="1" sqref="E43:E66">
      <formula1>$A$253:$A$255</formula1>
    </dataValidation>
    <dataValidation type="list" allowBlank="1" sqref="D54 D58 D56 D43 D45:D46">
      <formula1>$A$71:$A$251</formula1>
    </dataValidation>
    <dataValidation type="list" allowBlank="1" sqref="E77:E90">
      <formula1>$A$232:$A$234</formula1>
    </dataValidation>
    <dataValidation type="list" allowBlank="1" sqref="D77:D88">
      <formula1>$A$69:$A$230</formula1>
    </dataValidation>
    <dataValidation type="list" allowBlank="1" sqref="E91:E95">
      <formula1>$A$228:$A$230</formula1>
    </dataValidation>
    <dataValidation type="list" allowBlank="1" sqref="D91:D95 G92:Q95 T92:T95 D100:D105">
      <formula1>$A$71:$A$226</formula1>
    </dataValidation>
    <dataValidation type="list" allowBlank="1" sqref="E96:E105 E110">
      <formula1>$A$212:$A$214</formula1>
    </dataValidation>
    <dataValidation type="list" allowBlank="1" sqref="D109:D124 D163 D132 D142:D152 D96:D99">
      <formula1>$A$69:$A$210</formula1>
    </dataValidation>
    <dataValidation type="list" allowBlank="1" sqref="E106:E109">
      <formula1>$A$214:$A$216</formula1>
    </dataValidation>
    <dataValidation type="list" allowBlank="1" sqref="D106:D108">
      <formula1>$A$71:$A$212</formula1>
    </dataValidation>
    <dataValidation type="list" allowBlank="1" sqref="E111:E124 E163 E142:E152 E132">
      <formula1>$A$203:$A$205</formula1>
    </dataValidation>
    <dataValidation type="list" allowBlank="1" sqref="E125:E131 E133:E139">
      <formula1>$A$176:$A$178</formula1>
    </dataValidation>
    <dataValidation type="list" allowBlank="1" sqref="E140:E141">
      <formula1>$A$177:$A$179</formula1>
    </dataValidation>
    <dataValidation type="list" allowBlank="1" sqref="D140:D141 D153:D161">
      <formula1>$A$69:$A$149</formula1>
    </dataValidation>
    <dataValidation type="list" allowBlank="1" sqref="E153:E161">
      <formula1>$A$151:$A$153</formula1>
    </dataValidation>
    <dataValidation type="list" allowBlank="1" sqref="E162">
      <formula1>$A$193:$A$195</formula1>
    </dataValidation>
    <dataValidation type="list" allowBlank="1" sqref="D162">
      <formula1>$A$99:$A$191</formula1>
    </dataValidation>
    <dataValidation type="list" allowBlank="1" sqref="E164:E172">
      <formula1>$A$183:$A$185</formula1>
    </dataValidation>
    <dataValidation type="list" allowBlank="1" sqref="D164:D172">
      <formula1>$A$99:$A$181</formula1>
    </dataValidation>
    <dataValidation type="list" allowBlank="1" sqref="E173:E175">
      <formula1>$A$176:$A$177</formula1>
    </dataValidation>
    <dataValidation type="list" allowBlank="1" sqref="D173:D175">
      <formula1>$A$99:$A$175</formula1>
    </dataValidation>
  </dataValidations>
  <hyperlinks>
    <hyperlink ref="K182" r:id="rId1"/>
  </hyperlinks>
  <printOptions horizontalCentered="1"/>
  <pageMargins left="0.19685039370078741" right="0.15748031496062992" top="0.35433070866141736" bottom="0.39370078740157483" header="0" footer="0.27559055118110237"/>
  <pageSetup paperSize="9" scale="54" orientation="landscape" r:id="rId2"/>
  <headerFooter alignWithMargins="0">
    <oddFooter>&amp;CСтраница &amp;P из &amp;N</oddFooter>
  </headerFooter>
  <drawing r:id="rId3"/>
  <legacyDrawing r:id="rId4"/>
</worksheet>
</file>

<file path=xl/worksheets/sheet3.xml><?xml version="1.0" encoding="utf-8"?>
<worksheet xmlns="http://schemas.openxmlformats.org/spreadsheetml/2006/main" xmlns:r="http://schemas.openxmlformats.org/officeDocument/2006/relationships">
  <sheetPr codeName="Лист4">
    <pageSetUpPr fitToPage="1"/>
  </sheetPr>
  <dimension ref="A1:C15"/>
  <sheetViews>
    <sheetView view="pageBreakPreview" topLeftCell="A4" zoomScale="130" zoomScaleSheetLayoutView="130" workbookViewId="0">
      <selection activeCell="A17" sqref="A17"/>
    </sheetView>
  </sheetViews>
  <sheetFormatPr defaultRowHeight="12.75"/>
  <cols>
    <col min="2" max="2" width="78.7109375" customWidth="1"/>
    <col min="3" max="3" width="39.28515625" customWidth="1"/>
  </cols>
  <sheetData>
    <row r="1" spans="1:3" ht="51" customHeight="1">
      <c r="C1" s="208" t="s">
        <v>349</v>
      </c>
    </row>
    <row r="2" spans="1:3" ht="54" customHeight="1">
      <c r="A2" s="299" t="s">
        <v>504</v>
      </c>
      <c r="B2" s="300" t="s">
        <v>350</v>
      </c>
      <c r="C2" s="300" t="s">
        <v>525</v>
      </c>
    </row>
    <row r="3" spans="1:3">
      <c r="A3" s="207" t="s">
        <v>508</v>
      </c>
      <c r="B3" s="206" t="s">
        <v>509</v>
      </c>
      <c r="C3" s="207" t="s">
        <v>198</v>
      </c>
    </row>
    <row r="4" spans="1:3" ht="25.5">
      <c r="A4" s="207">
        <v>1</v>
      </c>
      <c r="B4" s="206" t="s">
        <v>587</v>
      </c>
      <c r="C4" s="207" t="s">
        <v>588</v>
      </c>
    </row>
    <row r="5" spans="1:3" ht="38.25">
      <c r="A5" s="207">
        <v>2</v>
      </c>
      <c r="B5" s="206" t="s">
        <v>602</v>
      </c>
      <c r="C5" s="207" t="s">
        <v>603</v>
      </c>
    </row>
    <row r="6" spans="1:3" ht="38.25">
      <c r="A6" s="207">
        <v>3</v>
      </c>
      <c r="B6" s="298" t="s">
        <v>612</v>
      </c>
      <c r="C6" s="298" t="s">
        <v>613</v>
      </c>
    </row>
    <row r="7" spans="1:3" ht="76.5">
      <c r="A7" s="207">
        <v>4</v>
      </c>
      <c r="B7" s="255" t="s">
        <v>619</v>
      </c>
      <c r="C7" s="207" t="s">
        <v>620</v>
      </c>
    </row>
    <row r="8" spans="1:3" ht="25.5">
      <c r="A8" s="207">
        <v>5</v>
      </c>
      <c r="B8" s="206" t="s">
        <v>628</v>
      </c>
      <c r="C8" s="207" t="s">
        <v>629</v>
      </c>
    </row>
    <row r="9" spans="1:3" ht="25.5">
      <c r="A9" s="207">
        <v>6</v>
      </c>
      <c r="B9" s="300" t="s">
        <v>658</v>
      </c>
      <c r="C9" s="300" t="s">
        <v>659</v>
      </c>
    </row>
    <row r="10" spans="1:3" ht="25.5">
      <c r="A10" s="207">
        <v>7</v>
      </c>
      <c r="B10" s="206" t="s">
        <v>660</v>
      </c>
      <c r="C10" s="300" t="s">
        <v>661</v>
      </c>
    </row>
    <row r="11" spans="1:3" ht="25.5">
      <c r="A11" s="207">
        <v>8</v>
      </c>
      <c r="B11" s="206" t="s">
        <v>757</v>
      </c>
      <c r="C11" s="207" t="s">
        <v>758</v>
      </c>
    </row>
    <row r="12" spans="1:3" ht="25.5">
      <c r="A12" s="207">
        <v>9</v>
      </c>
      <c r="B12" s="206" t="s">
        <v>869</v>
      </c>
      <c r="C12" s="207" t="s">
        <v>870</v>
      </c>
    </row>
    <row r="13" spans="1:3" ht="25.5">
      <c r="A13" s="207">
        <v>10</v>
      </c>
      <c r="B13" s="206" t="s">
        <v>871</v>
      </c>
      <c r="C13" s="369" t="s">
        <v>872</v>
      </c>
    </row>
    <row r="14" spans="1:3" ht="25.5">
      <c r="A14" s="370">
        <v>11</v>
      </c>
      <c r="B14" s="206" t="s">
        <v>873</v>
      </c>
      <c r="C14" s="369" t="s">
        <v>874</v>
      </c>
    </row>
    <row r="15" spans="1:3" ht="25.5">
      <c r="A15" s="370">
        <v>12</v>
      </c>
      <c r="B15" s="206" t="s">
        <v>875</v>
      </c>
      <c r="C15" s="369" t="s">
        <v>876</v>
      </c>
    </row>
  </sheetData>
  <printOptions horizontalCentered="1"/>
  <pageMargins left="0.39370078740157483" right="0.39370078740157483" top="0.74803149606299213" bottom="0.74803149606299213" header="0.31496062992125984" footer="0.31496062992125984"/>
  <pageSetup paperSize="9" scale="93" orientation="landscape" r:id="rId1"/>
</worksheet>
</file>

<file path=xl/worksheets/sheet4.xml><?xml version="1.0" encoding="utf-8"?>
<worksheet xmlns="http://schemas.openxmlformats.org/spreadsheetml/2006/main" xmlns:r="http://schemas.openxmlformats.org/officeDocument/2006/relationships">
  <sheetPr codeName="Лист5"/>
  <dimension ref="A1:F103"/>
  <sheetViews>
    <sheetView tabSelected="1" view="pageBreakPreview" topLeftCell="A22" zoomScale="85" zoomScaleNormal="85" zoomScaleSheetLayoutView="85" workbookViewId="0">
      <selection activeCell="C28" sqref="C28"/>
    </sheetView>
  </sheetViews>
  <sheetFormatPr defaultRowHeight="12.75"/>
  <cols>
    <col min="1" max="1" width="9.42578125" style="8" customWidth="1"/>
    <col min="2" max="2" width="113.5703125" style="1" customWidth="1"/>
    <col min="3" max="3" width="15" style="1" customWidth="1"/>
    <col min="4" max="4" width="18.28515625" style="1" customWidth="1"/>
    <col min="5" max="16384" width="9.140625" style="1"/>
  </cols>
  <sheetData>
    <row r="1" spans="1:5">
      <c r="A1" s="159"/>
      <c r="B1" s="4"/>
      <c r="C1" s="4"/>
    </row>
    <row r="2" spans="1:5" ht="25.5" customHeight="1">
      <c r="A2" s="159"/>
      <c r="B2" s="4"/>
      <c r="C2" s="4"/>
    </row>
    <row r="3" spans="1:5" ht="21" customHeight="1">
      <c r="A3" s="159"/>
      <c r="B3" s="4"/>
      <c r="C3" s="4"/>
    </row>
    <row r="4" spans="1:5" ht="72.75">
      <c r="A4" s="161"/>
      <c r="B4" s="160" t="s">
        <v>502</v>
      </c>
      <c r="C4" s="4"/>
      <c r="D4" s="4"/>
    </row>
    <row r="5" spans="1:5" ht="36.75" customHeight="1">
      <c r="A5" s="225" t="s">
        <v>523</v>
      </c>
      <c r="B5" s="226" t="s">
        <v>163</v>
      </c>
      <c r="C5" s="226" t="s">
        <v>126</v>
      </c>
      <c r="D5" s="227" t="s">
        <v>120</v>
      </c>
    </row>
    <row r="6" spans="1:5" ht="24.75" customHeight="1">
      <c r="A6" s="422" t="s">
        <v>512</v>
      </c>
      <c r="B6" s="423"/>
      <c r="C6" s="423"/>
      <c r="D6" s="424"/>
    </row>
    <row r="7" spans="1:5" ht="25.5">
      <c r="A7" s="228" t="s">
        <v>199</v>
      </c>
      <c r="B7" s="165" t="s">
        <v>243</v>
      </c>
      <c r="C7" s="164" t="s">
        <v>181</v>
      </c>
      <c r="D7" s="229" t="s">
        <v>124</v>
      </c>
      <c r="E7" s="1">
        <v>1</v>
      </c>
    </row>
    <row r="8" spans="1:5" ht="38.25">
      <c r="A8" s="228" t="s">
        <v>248</v>
      </c>
      <c r="B8" s="165" t="s">
        <v>249</v>
      </c>
      <c r="C8" s="164" t="s">
        <v>182</v>
      </c>
      <c r="D8" s="229" t="s">
        <v>124</v>
      </c>
      <c r="E8" s="1">
        <v>1</v>
      </c>
    </row>
    <row r="9" spans="1:5" ht="38.25">
      <c r="A9" s="228" t="s">
        <v>252</v>
      </c>
      <c r="B9" s="165" t="s">
        <v>253</v>
      </c>
      <c r="C9" s="164" t="s">
        <v>182</v>
      </c>
      <c r="D9" s="229" t="s">
        <v>124</v>
      </c>
      <c r="E9" s="1">
        <v>1</v>
      </c>
    </row>
    <row r="10" spans="1:5" ht="38.25">
      <c r="A10" s="228" t="s">
        <v>254</v>
      </c>
      <c r="B10" s="165" t="s">
        <v>255</v>
      </c>
      <c r="C10" s="164" t="s">
        <v>182</v>
      </c>
      <c r="D10" s="229" t="s">
        <v>124</v>
      </c>
      <c r="E10" s="1">
        <v>1</v>
      </c>
    </row>
    <row r="11" spans="1:5" ht="28.5" customHeight="1">
      <c r="A11" s="422" t="s">
        <v>513</v>
      </c>
      <c r="B11" s="423"/>
      <c r="C11" s="423"/>
      <c r="D11" s="424"/>
    </row>
    <row r="12" spans="1:5" ht="38.25">
      <c r="A12" s="228" t="s">
        <v>189</v>
      </c>
      <c r="B12" s="165" t="s">
        <v>272</v>
      </c>
      <c r="C12" s="164" t="s">
        <v>181</v>
      </c>
      <c r="D12" s="229" t="s">
        <v>124</v>
      </c>
      <c r="E12" s="1">
        <v>1</v>
      </c>
    </row>
    <row r="13" spans="1:5" ht="51">
      <c r="A13" s="228" t="s">
        <v>191</v>
      </c>
      <c r="B13" s="165" t="s">
        <v>510</v>
      </c>
      <c r="C13" s="164" t="s">
        <v>181</v>
      </c>
      <c r="D13" s="229" t="s">
        <v>122</v>
      </c>
      <c r="E13" s="1">
        <v>1</v>
      </c>
    </row>
    <row r="14" spans="1:5" ht="25.5">
      <c r="A14" s="228" t="s">
        <v>192</v>
      </c>
      <c r="B14" s="165" t="s">
        <v>275</v>
      </c>
      <c r="C14" s="164" t="s">
        <v>182</v>
      </c>
      <c r="D14" s="229" t="s">
        <v>124</v>
      </c>
      <c r="E14" s="1">
        <v>1</v>
      </c>
    </row>
    <row r="15" spans="1:5" ht="38.25">
      <c r="A15" s="228" t="s">
        <v>129</v>
      </c>
      <c r="B15" s="165" t="s">
        <v>276</v>
      </c>
      <c r="C15" s="164" t="s">
        <v>182</v>
      </c>
      <c r="D15" s="229" t="s">
        <v>124</v>
      </c>
      <c r="E15" s="1">
        <v>1</v>
      </c>
    </row>
    <row r="16" spans="1:5" ht="25.5">
      <c r="A16" s="228" t="s">
        <v>130</v>
      </c>
      <c r="B16" s="165" t="s">
        <v>277</v>
      </c>
      <c r="C16" s="164" t="s">
        <v>182</v>
      </c>
      <c r="D16" s="229" t="s">
        <v>124</v>
      </c>
      <c r="E16" s="1">
        <v>1</v>
      </c>
    </row>
    <row r="17" spans="1:6" ht="25.5">
      <c r="A17" s="228" t="s">
        <v>137</v>
      </c>
      <c r="B17" s="165" t="s">
        <v>511</v>
      </c>
      <c r="C17" s="164" t="s">
        <v>182</v>
      </c>
      <c r="D17" s="229" t="s">
        <v>122</v>
      </c>
      <c r="E17" s="1">
        <v>1</v>
      </c>
    </row>
    <row r="18" spans="1:6" ht="30" customHeight="1">
      <c r="A18" s="422" t="s">
        <v>515</v>
      </c>
      <c r="B18" s="423"/>
      <c r="C18" s="423"/>
      <c r="D18" s="424"/>
    </row>
    <row r="19" spans="1:6" ht="25.5">
      <c r="A19" s="228" t="s">
        <v>150</v>
      </c>
      <c r="B19" s="165" t="s">
        <v>299</v>
      </c>
      <c r="C19" s="164" t="s">
        <v>181</v>
      </c>
      <c r="D19" s="229" t="s">
        <v>124</v>
      </c>
      <c r="E19" s="1">
        <v>1</v>
      </c>
    </row>
    <row r="20" spans="1:6" ht="25.5">
      <c r="A20" s="228" t="s">
        <v>151</v>
      </c>
      <c r="B20" s="165" t="s">
        <v>300</v>
      </c>
      <c r="C20" s="164" t="s">
        <v>181</v>
      </c>
      <c r="D20" s="229" t="s">
        <v>124</v>
      </c>
      <c r="E20" s="1">
        <v>1</v>
      </c>
    </row>
    <row r="21" spans="1:6" ht="89.25">
      <c r="A21" s="228" t="s">
        <v>152</v>
      </c>
      <c r="B21" s="165" t="s">
        <v>301</v>
      </c>
      <c r="C21" s="164" t="s">
        <v>181</v>
      </c>
      <c r="D21" s="229" t="s">
        <v>124</v>
      </c>
      <c r="E21" s="1">
        <v>1</v>
      </c>
    </row>
    <row r="22" spans="1:6" ht="25.5">
      <c r="A22" s="228" t="s">
        <v>153</v>
      </c>
      <c r="B22" s="165" t="s">
        <v>302</v>
      </c>
      <c r="C22" s="164" t="s">
        <v>181</v>
      </c>
      <c r="D22" s="229" t="s">
        <v>124</v>
      </c>
      <c r="E22" s="1">
        <v>1</v>
      </c>
    </row>
    <row r="23" spans="1:6" ht="29.25" customHeight="1">
      <c r="A23" s="422" t="s">
        <v>514</v>
      </c>
      <c r="B23" s="423"/>
      <c r="C23" s="423"/>
      <c r="D23" s="424"/>
    </row>
    <row r="24" spans="1:6" ht="25.5">
      <c r="A24" s="230" t="s">
        <v>175</v>
      </c>
      <c r="B24" s="231" t="s">
        <v>321</v>
      </c>
      <c r="C24" s="232" t="s">
        <v>182</v>
      </c>
      <c r="D24" s="233" t="s">
        <v>344</v>
      </c>
      <c r="E24" s="1">
        <v>1</v>
      </c>
    </row>
    <row r="25" spans="1:6">
      <c r="A25" s="220"/>
      <c r="B25" s="221"/>
      <c r="C25" s="222"/>
      <c r="D25" s="223"/>
    </row>
    <row r="26" spans="1:6">
      <c r="A26" s="220"/>
      <c r="B26" s="221"/>
      <c r="C26" s="222"/>
      <c r="D26" s="223"/>
    </row>
    <row r="27" spans="1:6">
      <c r="A27" s="220"/>
      <c r="B27" s="221"/>
      <c r="C27" s="222"/>
      <c r="D27" s="223"/>
    </row>
    <row r="28" spans="1:6" ht="68.25">
      <c r="A28" s="161"/>
      <c r="B28" s="160" t="s">
        <v>516</v>
      </c>
      <c r="C28" s="4"/>
      <c r="D28" s="4"/>
    </row>
    <row r="29" spans="1:6" ht="45">
      <c r="A29" s="225" t="s">
        <v>523</v>
      </c>
      <c r="B29" s="226" t="s">
        <v>163</v>
      </c>
      <c r="C29" s="226" t="s">
        <v>126</v>
      </c>
      <c r="D29" s="227" t="s">
        <v>120</v>
      </c>
    </row>
    <row r="30" spans="1:6" ht="27.75" customHeight="1">
      <c r="A30" s="422" t="s">
        <v>517</v>
      </c>
      <c r="B30" s="423"/>
      <c r="C30" s="423"/>
      <c r="D30" s="424"/>
      <c r="E30" s="224"/>
    </row>
    <row r="31" spans="1:6" ht="38.25">
      <c r="A31" s="228" t="s">
        <v>244</v>
      </c>
      <c r="B31" s="165" t="s">
        <v>245</v>
      </c>
      <c r="C31" s="164" t="s">
        <v>181</v>
      </c>
      <c r="D31" s="229" t="s">
        <v>124</v>
      </c>
      <c r="F31" s="1">
        <v>1</v>
      </c>
    </row>
    <row r="32" spans="1:6" ht="89.25">
      <c r="A32" s="228" t="s">
        <v>246</v>
      </c>
      <c r="B32" s="165" t="s">
        <v>247</v>
      </c>
      <c r="C32" s="164" t="s">
        <v>181</v>
      </c>
      <c r="D32" s="229" t="s">
        <v>122</v>
      </c>
      <c r="F32" s="1">
        <v>1</v>
      </c>
    </row>
    <row r="33" spans="1:6" ht="38.25">
      <c r="A33" s="228" t="s">
        <v>250</v>
      </c>
      <c r="B33" s="165" t="s">
        <v>251</v>
      </c>
      <c r="C33" s="164" t="s">
        <v>182</v>
      </c>
      <c r="D33" s="229" t="s">
        <v>124</v>
      </c>
      <c r="F33" s="1">
        <v>1</v>
      </c>
    </row>
    <row r="34" spans="1:6" ht="38.25">
      <c r="A34" s="228" t="s">
        <v>256</v>
      </c>
      <c r="B34" s="165" t="s">
        <v>257</v>
      </c>
      <c r="C34" s="164" t="s">
        <v>182</v>
      </c>
      <c r="D34" s="229" t="s">
        <v>342</v>
      </c>
      <c r="F34" s="1">
        <v>1</v>
      </c>
    </row>
    <row r="35" spans="1:6" ht="51">
      <c r="A35" s="228" t="s">
        <v>258</v>
      </c>
      <c r="B35" s="165" t="s">
        <v>259</v>
      </c>
      <c r="C35" s="164" t="s">
        <v>182</v>
      </c>
      <c r="D35" s="229" t="s">
        <v>342</v>
      </c>
      <c r="F35" s="1">
        <v>1</v>
      </c>
    </row>
    <row r="36" spans="1:6" ht="51">
      <c r="A36" s="228" t="s">
        <v>260</v>
      </c>
      <c r="B36" s="165" t="s">
        <v>261</v>
      </c>
      <c r="C36" s="164" t="s">
        <v>182</v>
      </c>
      <c r="D36" s="229" t="s">
        <v>342</v>
      </c>
      <c r="F36" s="1">
        <v>1</v>
      </c>
    </row>
    <row r="37" spans="1:6" ht="76.5">
      <c r="A37" s="228" t="s">
        <v>262</v>
      </c>
      <c r="B37" s="165" t="s">
        <v>263</v>
      </c>
      <c r="C37" s="164" t="s">
        <v>182</v>
      </c>
      <c r="D37" s="229" t="s">
        <v>122</v>
      </c>
      <c r="F37" s="1">
        <v>1</v>
      </c>
    </row>
    <row r="38" spans="1:6" ht="89.25">
      <c r="A38" s="228" t="s">
        <v>264</v>
      </c>
      <c r="B38" s="165" t="s">
        <v>265</v>
      </c>
      <c r="C38" s="164" t="s">
        <v>182</v>
      </c>
      <c r="D38" s="229" t="s">
        <v>122</v>
      </c>
      <c r="F38" s="1">
        <v>1</v>
      </c>
    </row>
    <row r="39" spans="1:6" ht="25.5">
      <c r="A39" s="228" t="s">
        <v>266</v>
      </c>
      <c r="B39" s="165" t="s">
        <v>267</v>
      </c>
      <c r="C39" s="164" t="s">
        <v>182</v>
      </c>
      <c r="D39" s="229" t="s">
        <v>122</v>
      </c>
      <c r="F39" s="1">
        <v>1</v>
      </c>
    </row>
    <row r="40" spans="1:6" ht="51">
      <c r="A40" s="228" t="s">
        <v>235</v>
      </c>
      <c r="B40" s="165" t="s">
        <v>236</v>
      </c>
      <c r="C40" s="164" t="s">
        <v>341</v>
      </c>
      <c r="D40" s="229" t="s">
        <v>124</v>
      </c>
      <c r="F40" s="1">
        <v>1</v>
      </c>
    </row>
    <row r="41" spans="1:6" ht="26.25" customHeight="1">
      <c r="A41" s="228" t="s">
        <v>237</v>
      </c>
      <c r="B41" s="165" t="s">
        <v>238</v>
      </c>
      <c r="C41" s="164" t="s">
        <v>341</v>
      </c>
      <c r="D41" s="229" t="s">
        <v>342</v>
      </c>
      <c r="F41" s="1">
        <v>1</v>
      </c>
    </row>
    <row r="42" spans="1:6" ht="51">
      <c r="A42" s="228" t="s">
        <v>239</v>
      </c>
      <c r="B42" s="165" t="s">
        <v>240</v>
      </c>
      <c r="C42" s="164" t="s">
        <v>341</v>
      </c>
      <c r="D42" s="229" t="s">
        <v>342</v>
      </c>
      <c r="F42" s="1">
        <v>1</v>
      </c>
    </row>
    <row r="43" spans="1:6" ht="51">
      <c r="A43" s="228" t="s">
        <v>241</v>
      </c>
      <c r="B43" s="165" t="s">
        <v>242</v>
      </c>
      <c r="C43" s="164" t="s">
        <v>341</v>
      </c>
      <c r="D43" s="229" t="s">
        <v>122</v>
      </c>
      <c r="F43" s="1">
        <v>1</v>
      </c>
    </row>
    <row r="44" spans="1:6" ht="27" customHeight="1">
      <c r="A44" s="422" t="s">
        <v>518</v>
      </c>
      <c r="B44" s="423"/>
      <c r="C44" s="423"/>
      <c r="D44" s="424"/>
    </row>
    <row r="45" spans="1:6" ht="38.25">
      <c r="A45" s="228" t="s">
        <v>190</v>
      </c>
      <c r="B45" s="165" t="s">
        <v>273</v>
      </c>
      <c r="C45" s="164" t="s">
        <v>181</v>
      </c>
      <c r="D45" s="229" t="s">
        <v>122</v>
      </c>
      <c r="F45" s="1">
        <v>1</v>
      </c>
    </row>
    <row r="46" spans="1:6" ht="89.25">
      <c r="A46" s="228" t="s">
        <v>131</v>
      </c>
      <c r="B46" s="165" t="s">
        <v>278</v>
      </c>
      <c r="C46" s="164" t="s">
        <v>182</v>
      </c>
      <c r="D46" s="229" t="s">
        <v>122</v>
      </c>
      <c r="F46" s="1">
        <v>1</v>
      </c>
    </row>
    <row r="47" spans="1:6" ht="63.75">
      <c r="A47" s="228" t="s">
        <v>132</v>
      </c>
      <c r="B47" s="165" t="s">
        <v>279</v>
      </c>
      <c r="C47" s="164" t="s">
        <v>182</v>
      </c>
      <c r="D47" s="229" t="s">
        <v>122</v>
      </c>
      <c r="F47" s="1">
        <v>1</v>
      </c>
    </row>
    <row r="48" spans="1:6" ht="76.5">
      <c r="A48" s="228" t="s">
        <v>133</v>
      </c>
      <c r="B48" s="165" t="s">
        <v>280</v>
      </c>
      <c r="C48" s="164" t="s">
        <v>182</v>
      </c>
      <c r="D48" s="229" t="s">
        <v>122</v>
      </c>
      <c r="F48" s="1">
        <v>1</v>
      </c>
    </row>
    <row r="49" spans="1:6" ht="25.5">
      <c r="A49" s="228" t="s">
        <v>134</v>
      </c>
      <c r="B49" s="165" t="s">
        <v>281</v>
      </c>
      <c r="C49" s="164" t="s">
        <v>182</v>
      </c>
      <c r="D49" s="229" t="s">
        <v>122</v>
      </c>
      <c r="F49" s="1">
        <v>1</v>
      </c>
    </row>
    <row r="50" spans="1:6" ht="51">
      <c r="A50" s="228" t="s">
        <v>135</v>
      </c>
      <c r="B50" s="165" t="s">
        <v>282</v>
      </c>
      <c r="C50" s="164" t="s">
        <v>182</v>
      </c>
      <c r="D50" s="229" t="s">
        <v>122</v>
      </c>
      <c r="F50" s="1">
        <v>1</v>
      </c>
    </row>
    <row r="51" spans="1:6" ht="38.25">
      <c r="A51" s="228" t="s">
        <v>283</v>
      </c>
      <c r="B51" s="165" t="s">
        <v>284</v>
      </c>
      <c r="C51" s="164" t="s">
        <v>182</v>
      </c>
      <c r="D51" s="229" t="s">
        <v>122</v>
      </c>
      <c r="F51" s="1">
        <v>1</v>
      </c>
    </row>
    <row r="52" spans="1:6" ht="38.25">
      <c r="A52" s="228" t="s">
        <v>136</v>
      </c>
      <c r="B52" s="165" t="s">
        <v>285</v>
      </c>
      <c r="C52" s="164" t="s">
        <v>182</v>
      </c>
      <c r="D52" s="229" t="s">
        <v>122</v>
      </c>
      <c r="F52" s="1">
        <v>1</v>
      </c>
    </row>
    <row r="53" spans="1:6" ht="76.5">
      <c r="A53" s="228" t="s">
        <v>185</v>
      </c>
      <c r="B53" s="165" t="s">
        <v>268</v>
      </c>
      <c r="C53" s="164" t="s">
        <v>341</v>
      </c>
      <c r="D53" s="229" t="s">
        <v>122</v>
      </c>
      <c r="F53" s="1">
        <v>1</v>
      </c>
    </row>
    <row r="54" spans="1:6" ht="38.25">
      <c r="A54" s="228" t="s">
        <v>186</v>
      </c>
      <c r="B54" s="165" t="s">
        <v>269</v>
      </c>
      <c r="C54" s="164" t="s">
        <v>341</v>
      </c>
      <c r="D54" s="229" t="s">
        <v>122</v>
      </c>
      <c r="F54" s="1">
        <v>1</v>
      </c>
    </row>
    <row r="55" spans="1:6" ht="38.25">
      <c r="A55" s="228" t="s">
        <v>187</v>
      </c>
      <c r="B55" s="165" t="s">
        <v>270</v>
      </c>
      <c r="C55" s="164" t="s">
        <v>341</v>
      </c>
      <c r="D55" s="229" t="s">
        <v>122</v>
      </c>
      <c r="F55" s="1">
        <v>1</v>
      </c>
    </row>
    <row r="56" spans="1:6" ht="25.5">
      <c r="A56" s="228" t="s">
        <v>188</v>
      </c>
      <c r="B56" s="165" t="s">
        <v>271</v>
      </c>
      <c r="C56" s="164" t="s">
        <v>341</v>
      </c>
      <c r="D56" s="229" t="s">
        <v>122</v>
      </c>
      <c r="F56" s="1">
        <v>1</v>
      </c>
    </row>
    <row r="57" spans="1:6" ht="27.75" customHeight="1">
      <c r="A57" s="422" t="s">
        <v>519</v>
      </c>
      <c r="B57" s="423"/>
      <c r="C57" s="423"/>
      <c r="D57" s="424"/>
      <c r="E57" s="224"/>
    </row>
    <row r="58" spans="1:6" ht="102">
      <c r="A58" s="228" t="s">
        <v>142</v>
      </c>
      <c r="B58" s="165" t="s">
        <v>291</v>
      </c>
      <c r="C58" s="164" t="s">
        <v>182</v>
      </c>
      <c r="D58" s="229" t="s">
        <v>343</v>
      </c>
      <c r="F58" s="1">
        <v>1</v>
      </c>
    </row>
    <row r="59" spans="1:6" ht="38.25">
      <c r="A59" s="228" t="s">
        <v>143</v>
      </c>
      <c r="B59" s="165" t="s">
        <v>292</v>
      </c>
      <c r="C59" s="164" t="s">
        <v>182</v>
      </c>
      <c r="D59" s="229" t="s">
        <v>343</v>
      </c>
      <c r="F59" s="1">
        <v>1</v>
      </c>
    </row>
    <row r="60" spans="1:6" ht="25.5">
      <c r="A60" s="228" t="s">
        <v>144</v>
      </c>
      <c r="B60" s="165" t="s">
        <v>293</v>
      </c>
      <c r="C60" s="164" t="s">
        <v>182</v>
      </c>
      <c r="D60" s="229" t="s">
        <v>343</v>
      </c>
      <c r="F60" s="1">
        <v>1</v>
      </c>
    </row>
    <row r="61" spans="1:6" ht="51">
      <c r="A61" s="228" t="s">
        <v>138</v>
      </c>
      <c r="B61" s="165" t="s">
        <v>287</v>
      </c>
      <c r="C61" s="164" t="s">
        <v>341</v>
      </c>
      <c r="D61" s="229" t="s">
        <v>343</v>
      </c>
      <c r="F61" s="1">
        <v>1</v>
      </c>
    </row>
    <row r="62" spans="1:6" ht="25.5">
      <c r="A62" s="228" t="s">
        <v>139</v>
      </c>
      <c r="B62" s="165" t="s">
        <v>288</v>
      </c>
      <c r="C62" s="164" t="s">
        <v>341</v>
      </c>
      <c r="D62" s="229" t="s">
        <v>343</v>
      </c>
      <c r="F62" s="1">
        <v>1</v>
      </c>
    </row>
    <row r="63" spans="1:6" ht="25.5">
      <c r="A63" s="228" t="s">
        <v>140</v>
      </c>
      <c r="B63" s="165" t="s">
        <v>289</v>
      </c>
      <c r="C63" s="164" t="s">
        <v>341</v>
      </c>
      <c r="D63" s="229" t="s">
        <v>343</v>
      </c>
      <c r="F63" s="1">
        <v>1</v>
      </c>
    </row>
    <row r="64" spans="1:6" ht="25.5">
      <c r="A64" s="228" t="s">
        <v>141</v>
      </c>
      <c r="B64" s="165" t="s">
        <v>290</v>
      </c>
      <c r="C64" s="164" t="s">
        <v>341</v>
      </c>
      <c r="D64" s="229" t="s">
        <v>343</v>
      </c>
      <c r="F64" s="1">
        <v>1</v>
      </c>
    </row>
    <row r="65" spans="1:6" ht="30" customHeight="1">
      <c r="A65" s="422" t="s">
        <v>520</v>
      </c>
      <c r="B65" s="423"/>
      <c r="C65" s="423"/>
      <c r="D65" s="424"/>
      <c r="E65" s="224"/>
    </row>
    <row r="66" spans="1:6" ht="38.25">
      <c r="A66" s="228" t="s">
        <v>154</v>
      </c>
      <c r="B66" s="165" t="s">
        <v>303</v>
      </c>
      <c r="C66" s="164" t="s">
        <v>181</v>
      </c>
      <c r="D66" s="229" t="s">
        <v>123</v>
      </c>
      <c r="F66" s="1">
        <v>1</v>
      </c>
    </row>
    <row r="67" spans="1:6" ht="38.25">
      <c r="A67" s="228" t="s">
        <v>155</v>
      </c>
      <c r="B67" s="165" t="s">
        <v>304</v>
      </c>
      <c r="C67" s="164" t="s">
        <v>181</v>
      </c>
      <c r="D67" s="229" t="s">
        <v>123</v>
      </c>
      <c r="F67" s="1">
        <v>1</v>
      </c>
    </row>
    <row r="68" spans="1:6" ht="38.25">
      <c r="A68" s="228" t="s">
        <v>156</v>
      </c>
      <c r="B68" s="165" t="s">
        <v>305</v>
      </c>
      <c r="C68" s="164" t="s">
        <v>182</v>
      </c>
      <c r="D68" s="229" t="s">
        <v>342</v>
      </c>
      <c r="F68" s="1">
        <v>1</v>
      </c>
    </row>
    <row r="69" spans="1:6" ht="25.5">
      <c r="A69" s="228" t="s">
        <v>157</v>
      </c>
      <c r="B69" s="165" t="s">
        <v>306</v>
      </c>
      <c r="C69" s="164" t="s">
        <v>182</v>
      </c>
      <c r="D69" s="229" t="s">
        <v>342</v>
      </c>
      <c r="F69" s="1">
        <v>1</v>
      </c>
    </row>
    <row r="70" spans="1:6" ht="25.5">
      <c r="A70" s="228" t="s">
        <v>158</v>
      </c>
      <c r="B70" s="165" t="s">
        <v>307</v>
      </c>
      <c r="C70" s="164" t="s">
        <v>182</v>
      </c>
      <c r="D70" s="229" t="s">
        <v>342</v>
      </c>
      <c r="F70" s="1">
        <v>1</v>
      </c>
    </row>
    <row r="71" spans="1:6">
      <c r="A71" s="228" t="s">
        <v>159</v>
      </c>
      <c r="B71" s="165" t="s">
        <v>308</v>
      </c>
      <c r="C71" s="164" t="s">
        <v>182</v>
      </c>
      <c r="D71" s="229" t="s">
        <v>123</v>
      </c>
      <c r="F71" s="1">
        <v>1</v>
      </c>
    </row>
    <row r="72" spans="1:6">
      <c r="A72" s="228" t="s">
        <v>160</v>
      </c>
      <c r="B72" s="165" t="s">
        <v>309</v>
      </c>
      <c r="C72" s="164" t="s">
        <v>182</v>
      </c>
      <c r="D72" s="229" t="s">
        <v>123</v>
      </c>
      <c r="F72" s="1">
        <v>1</v>
      </c>
    </row>
    <row r="73" spans="1:6" ht="38.25">
      <c r="A73" s="228" t="s">
        <v>145</v>
      </c>
      <c r="B73" s="165" t="s">
        <v>294</v>
      </c>
      <c r="C73" s="164" t="s">
        <v>341</v>
      </c>
      <c r="D73" s="229" t="s">
        <v>342</v>
      </c>
      <c r="F73" s="1">
        <v>1</v>
      </c>
    </row>
    <row r="74" spans="1:6" ht="25.5">
      <c r="A74" s="228" t="s">
        <v>146</v>
      </c>
      <c r="B74" s="165" t="s">
        <v>295</v>
      </c>
      <c r="C74" s="164" t="s">
        <v>341</v>
      </c>
      <c r="D74" s="229" t="s">
        <v>342</v>
      </c>
      <c r="F74" s="1">
        <v>1</v>
      </c>
    </row>
    <row r="75" spans="1:6" ht="25.5">
      <c r="A75" s="228" t="s">
        <v>147</v>
      </c>
      <c r="B75" s="165" t="s">
        <v>296</v>
      </c>
      <c r="C75" s="164" t="s">
        <v>341</v>
      </c>
      <c r="D75" s="229" t="s">
        <v>342</v>
      </c>
      <c r="F75" s="1">
        <v>1</v>
      </c>
    </row>
    <row r="76" spans="1:6" ht="25.5">
      <c r="A76" s="228" t="s">
        <v>148</v>
      </c>
      <c r="B76" s="165" t="s">
        <v>297</v>
      </c>
      <c r="C76" s="164" t="s">
        <v>341</v>
      </c>
      <c r="D76" s="229" t="s">
        <v>123</v>
      </c>
      <c r="F76" s="1">
        <v>1</v>
      </c>
    </row>
    <row r="77" spans="1:6">
      <c r="A77" s="228" t="s">
        <v>149</v>
      </c>
      <c r="B77" s="165" t="s">
        <v>298</v>
      </c>
      <c r="C77" s="164" t="s">
        <v>341</v>
      </c>
      <c r="D77" s="229" t="s">
        <v>123</v>
      </c>
      <c r="F77" s="1">
        <v>1</v>
      </c>
    </row>
    <row r="78" spans="1:6" ht="29.25" customHeight="1">
      <c r="A78" s="422" t="s">
        <v>521</v>
      </c>
      <c r="B78" s="423"/>
      <c r="C78" s="423"/>
      <c r="D78" s="424"/>
    </row>
    <row r="79" spans="1:6" ht="38.25">
      <c r="A79" s="228" t="s">
        <v>166</v>
      </c>
      <c r="B79" s="165" t="s">
        <v>312</v>
      </c>
      <c r="C79" s="164" t="s">
        <v>181</v>
      </c>
      <c r="D79" s="229" t="s">
        <v>125</v>
      </c>
      <c r="F79" s="1">
        <v>1</v>
      </c>
    </row>
    <row r="80" spans="1:6" ht="25.5">
      <c r="A80" s="228" t="s">
        <v>167</v>
      </c>
      <c r="B80" s="165" t="s">
        <v>313</v>
      </c>
      <c r="C80" s="164" t="s">
        <v>181</v>
      </c>
      <c r="D80" s="229" t="s">
        <v>125</v>
      </c>
      <c r="F80" s="1">
        <v>1</v>
      </c>
    </row>
    <row r="81" spans="1:6" ht="25.5">
      <c r="A81" s="228" t="s">
        <v>173</v>
      </c>
      <c r="B81" s="165" t="s">
        <v>319</v>
      </c>
      <c r="C81" s="164" t="s">
        <v>182</v>
      </c>
      <c r="D81" s="229" t="s">
        <v>344</v>
      </c>
      <c r="F81" s="1">
        <v>1</v>
      </c>
    </row>
    <row r="82" spans="1:6" ht="25.5">
      <c r="A82" s="228" t="s">
        <v>174</v>
      </c>
      <c r="B82" s="165" t="s">
        <v>320</v>
      </c>
      <c r="C82" s="164" t="s">
        <v>182</v>
      </c>
      <c r="D82" s="229" t="s">
        <v>344</v>
      </c>
      <c r="F82" s="1">
        <v>1</v>
      </c>
    </row>
    <row r="83" spans="1:6" ht="38.25">
      <c r="A83" s="228" t="s">
        <v>176</v>
      </c>
      <c r="B83" s="165" t="s">
        <v>322</v>
      </c>
      <c r="C83" s="164" t="s">
        <v>182</v>
      </c>
      <c r="D83" s="229" t="s">
        <v>344</v>
      </c>
      <c r="F83" s="1">
        <v>1</v>
      </c>
    </row>
    <row r="84" spans="1:6" ht="38.25">
      <c r="A84" s="228" t="s">
        <v>168</v>
      </c>
      <c r="B84" s="165" t="s">
        <v>314</v>
      </c>
      <c r="C84" s="164" t="s">
        <v>182</v>
      </c>
      <c r="D84" s="229" t="s">
        <v>125</v>
      </c>
      <c r="F84" s="1">
        <v>1</v>
      </c>
    </row>
    <row r="85" spans="1:6" ht="25.5">
      <c r="A85" s="228" t="s">
        <v>169</v>
      </c>
      <c r="B85" s="165" t="s">
        <v>315</v>
      </c>
      <c r="C85" s="164" t="s">
        <v>182</v>
      </c>
      <c r="D85" s="229" t="s">
        <v>125</v>
      </c>
      <c r="F85" s="1">
        <v>1</v>
      </c>
    </row>
    <row r="86" spans="1:6" ht="38.25">
      <c r="A86" s="228" t="s">
        <v>170</v>
      </c>
      <c r="B86" s="165" t="s">
        <v>316</v>
      </c>
      <c r="C86" s="164" t="s">
        <v>182</v>
      </c>
      <c r="D86" s="229" t="s">
        <v>125</v>
      </c>
      <c r="F86" s="1">
        <v>1</v>
      </c>
    </row>
    <row r="87" spans="1:6" ht="12" customHeight="1">
      <c r="A87" s="228" t="s">
        <v>171</v>
      </c>
      <c r="B87" s="165" t="s">
        <v>317</v>
      </c>
      <c r="C87" s="164" t="s">
        <v>182</v>
      </c>
      <c r="D87" s="229" t="s">
        <v>125</v>
      </c>
      <c r="F87" s="1">
        <v>1</v>
      </c>
    </row>
    <row r="88" spans="1:6">
      <c r="A88" s="228" t="s">
        <v>172</v>
      </c>
      <c r="B88" s="165" t="s">
        <v>318</v>
      </c>
      <c r="C88" s="164" t="s">
        <v>182</v>
      </c>
      <c r="D88" s="229" t="s">
        <v>125</v>
      </c>
      <c r="F88" s="1">
        <v>1</v>
      </c>
    </row>
    <row r="89" spans="1:6" ht="25.5">
      <c r="A89" s="228" t="s">
        <v>164</v>
      </c>
      <c r="B89" s="165" t="s">
        <v>310</v>
      </c>
      <c r="C89" s="164" t="s">
        <v>341</v>
      </c>
      <c r="D89" s="229" t="s">
        <v>125</v>
      </c>
      <c r="F89" s="1">
        <v>1</v>
      </c>
    </row>
    <row r="90" spans="1:6" ht="25.5">
      <c r="A90" s="228" t="s">
        <v>165</v>
      </c>
      <c r="B90" s="165" t="s">
        <v>311</v>
      </c>
      <c r="C90" s="164" t="s">
        <v>341</v>
      </c>
      <c r="D90" s="229" t="s">
        <v>125</v>
      </c>
      <c r="F90" s="1">
        <v>1</v>
      </c>
    </row>
    <row r="91" spans="1:6" ht="42" customHeight="1">
      <c r="A91" s="422" t="s">
        <v>522</v>
      </c>
      <c r="B91" s="423"/>
      <c r="C91" s="423"/>
      <c r="D91" s="424"/>
    </row>
    <row r="92" spans="1:6" ht="25.5">
      <c r="A92" s="228" t="s">
        <v>333</v>
      </c>
      <c r="B92" s="165" t="s">
        <v>334</v>
      </c>
      <c r="C92" s="164" t="s">
        <v>182</v>
      </c>
      <c r="D92" s="229" t="s">
        <v>124</v>
      </c>
      <c r="F92" s="1">
        <v>1</v>
      </c>
    </row>
    <row r="93" spans="1:6" ht="38.25">
      <c r="A93" s="228" t="s">
        <v>335</v>
      </c>
      <c r="B93" s="165" t="s">
        <v>336</v>
      </c>
      <c r="C93" s="164" t="s">
        <v>182</v>
      </c>
      <c r="D93" s="229" t="s">
        <v>124</v>
      </c>
      <c r="F93" s="1">
        <v>1</v>
      </c>
    </row>
    <row r="94" spans="1:6">
      <c r="A94" s="228" t="s">
        <v>337</v>
      </c>
      <c r="B94" s="165" t="s">
        <v>338</v>
      </c>
      <c r="C94" s="164" t="s">
        <v>182</v>
      </c>
      <c r="D94" s="229" t="s">
        <v>124</v>
      </c>
      <c r="F94" s="1">
        <v>1</v>
      </c>
    </row>
    <row r="95" spans="1:6" ht="51">
      <c r="A95" s="228" t="s">
        <v>339</v>
      </c>
      <c r="B95" s="165" t="s">
        <v>340</v>
      </c>
      <c r="C95" s="164" t="s">
        <v>182</v>
      </c>
      <c r="D95" s="229" t="s">
        <v>342</v>
      </c>
      <c r="F95" s="1">
        <v>1</v>
      </c>
    </row>
    <row r="96" spans="1:6" ht="51">
      <c r="A96" s="228" t="s">
        <v>323</v>
      </c>
      <c r="B96" s="165" t="s">
        <v>324</v>
      </c>
      <c r="C96" s="164" t="s">
        <v>341</v>
      </c>
      <c r="D96" s="229" t="s">
        <v>124</v>
      </c>
      <c r="F96" s="1">
        <v>1</v>
      </c>
    </row>
    <row r="97" spans="1:6" ht="25.5">
      <c r="A97" s="228" t="s">
        <v>325</v>
      </c>
      <c r="B97" s="165" t="s">
        <v>326</v>
      </c>
      <c r="C97" s="164" t="s">
        <v>341</v>
      </c>
      <c r="D97" s="229" t="s">
        <v>124</v>
      </c>
      <c r="F97" s="1">
        <v>1</v>
      </c>
    </row>
    <row r="98" spans="1:6" ht="51">
      <c r="A98" s="228" t="s">
        <v>327</v>
      </c>
      <c r="B98" s="165" t="s">
        <v>328</v>
      </c>
      <c r="C98" s="164" t="s">
        <v>341</v>
      </c>
      <c r="D98" s="229" t="s">
        <v>124</v>
      </c>
      <c r="F98" s="1">
        <v>1</v>
      </c>
    </row>
    <row r="99" spans="1:6" ht="38.25">
      <c r="A99" s="228" t="s">
        <v>329</v>
      </c>
      <c r="B99" s="165" t="s">
        <v>330</v>
      </c>
      <c r="C99" s="164" t="s">
        <v>341</v>
      </c>
      <c r="D99" s="229" t="s">
        <v>124</v>
      </c>
      <c r="F99" s="1">
        <v>1</v>
      </c>
    </row>
    <row r="100" spans="1:6" ht="63.75">
      <c r="A100" s="230" t="s">
        <v>331</v>
      </c>
      <c r="B100" s="231" t="s">
        <v>332</v>
      </c>
      <c r="C100" s="232" t="s">
        <v>341</v>
      </c>
      <c r="D100" s="233" t="s">
        <v>342</v>
      </c>
      <c r="F100" s="1">
        <v>1</v>
      </c>
    </row>
    <row r="101" spans="1:6">
      <c r="A101" s="1"/>
    </row>
    <row r="102" spans="1:6">
      <c r="A102" s="1"/>
    </row>
    <row r="103" spans="1:6">
      <c r="A103" s="8" t="s">
        <v>198</v>
      </c>
    </row>
  </sheetData>
  <mergeCells count="10">
    <mergeCell ref="A44:D44"/>
    <mergeCell ref="A57:D57"/>
    <mergeCell ref="A65:D65"/>
    <mergeCell ref="A91:D91"/>
    <mergeCell ref="A78:D78"/>
    <mergeCell ref="A6:D6"/>
    <mergeCell ref="A11:D11"/>
    <mergeCell ref="A18:D18"/>
    <mergeCell ref="A23:D23"/>
    <mergeCell ref="A30:D30"/>
  </mergeCells>
  <conditionalFormatting sqref="C92:C100 C79:C90 C58:C64 C66:C77 C7:C10 C12:C17 C19:C22 C24:C27 C31:C43 C45:C56">
    <cfRule type="cellIs" dxfId="2" priority="25" stopIfTrue="1" operator="equal">
      <formula>"ГКВ"</formula>
    </cfRule>
    <cfRule type="cellIs" dxfId="1" priority="26" stopIfTrue="1" operator="equal">
      <formula>"НИР"</formula>
    </cfRule>
    <cfRule type="cellIs" dxfId="0" priority="27" stopIfTrue="1" operator="equal">
      <formula>"Пр."</formula>
    </cfRule>
  </conditionalFormatting>
  <pageMargins left="0.42" right="0.16" top="0.32" bottom="0.23622047244094491" header="0.39" footer="0.15748031496062992"/>
  <pageSetup paperSize="9" scale="62" fitToHeight="200" orientation="portrait" r:id="rId1"/>
  <headerFooter alignWithMargins="0">
    <oddFooter>Страница &amp;P из &amp;N</oddFooter>
  </headerFooter>
  <rowBreaks count="1" manualBreakCount="1">
    <brk id="24" max="3" man="1"/>
  </rowBreaks>
  <drawing r:id="rId2"/>
</worksheet>
</file>

<file path=xl/worksheets/sheet5.xml><?xml version="1.0" encoding="utf-8"?>
<worksheet xmlns="http://schemas.openxmlformats.org/spreadsheetml/2006/main" xmlns:r="http://schemas.openxmlformats.org/officeDocument/2006/relationships">
  <sheetPr codeName="Лист1"/>
  <dimension ref="A1:AJ78"/>
  <sheetViews>
    <sheetView workbookViewId="0">
      <selection activeCell="J15" sqref="J15"/>
    </sheetView>
  </sheetViews>
  <sheetFormatPr defaultRowHeight="12.75"/>
  <cols>
    <col min="1" max="1" width="3.85546875" bestFit="1" customWidth="1"/>
    <col min="2" max="2" width="2.85546875" bestFit="1" customWidth="1"/>
    <col min="3" max="3" width="15" customWidth="1"/>
    <col min="4" max="4" width="30" customWidth="1"/>
    <col min="5" max="5" width="8" customWidth="1"/>
    <col min="6" max="6" width="5.140625" customWidth="1"/>
    <col min="7" max="7" width="6.28515625" customWidth="1"/>
    <col min="8" max="8" width="25.85546875" customWidth="1"/>
    <col min="9" max="9" width="19.5703125" customWidth="1"/>
    <col min="13" max="13" width="10.28515625" customWidth="1"/>
    <col min="14" max="14" width="8" customWidth="1"/>
    <col min="23" max="23" width="7.140625" customWidth="1"/>
    <col min="24" max="24" width="6.85546875" customWidth="1"/>
    <col min="30" max="30" width="10.28515625" customWidth="1"/>
    <col min="31" max="31" width="7" customWidth="1"/>
    <col min="34" max="34" width="12.140625" customWidth="1"/>
  </cols>
  <sheetData>
    <row r="1" spans="1:36" ht="12.75" customHeight="1" thickTop="1" thickBot="1">
      <c r="A1" s="433" t="s">
        <v>92</v>
      </c>
      <c r="B1" s="442" t="s">
        <v>98</v>
      </c>
      <c r="C1" s="442" t="s">
        <v>95</v>
      </c>
      <c r="D1" s="442" t="s">
        <v>96</v>
      </c>
      <c r="E1" s="439" t="s">
        <v>97</v>
      </c>
      <c r="F1" s="436" t="e">
        <f>#REF!</f>
        <v>#REF!</v>
      </c>
      <c r="G1" s="436" t="e">
        <f>#REF!</f>
        <v>#REF!</v>
      </c>
      <c r="H1" s="436" t="e">
        <f>#REF!</f>
        <v>#REF!</v>
      </c>
      <c r="I1" s="445" t="e">
        <f>#REF!</f>
        <v>#REF!</v>
      </c>
      <c r="J1" s="430" t="s">
        <v>5</v>
      </c>
      <c r="K1" s="431"/>
      <c r="L1" s="431"/>
      <c r="M1" s="431"/>
      <c r="N1" s="431"/>
      <c r="O1" s="431"/>
      <c r="P1" s="431"/>
      <c r="Q1" s="431"/>
      <c r="R1" s="431"/>
      <c r="S1" s="431"/>
      <c r="T1" s="431"/>
      <c r="U1" s="431"/>
      <c r="V1" s="431"/>
      <c r="W1" s="431"/>
      <c r="X1" s="431"/>
      <c r="Y1" s="431"/>
      <c r="Z1" s="431"/>
      <c r="AA1" s="431"/>
      <c r="AB1" s="431"/>
      <c r="AC1" s="432"/>
      <c r="AD1" s="425" t="s">
        <v>178</v>
      </c>
      <c r="AE1" s="425" t="s">
        <v>116</v>
      </c>
      <c r="AF1" s="425" t="s">
        <v>117</v>
      </c>
      <c r="AG1" s="425" t="s">
        <v>104</v>
      </c>
      <c r="AH1" s="425" t="s">
        <v>120</v>
      </c>
      <c r="AI1" s="425" t="s">
        <v>121</v>
      </c>
      <c r="AJ1" s="425" t="s">
        <v>127</v>
      </c>
    </row>
    <row r="2" spans="1:36" ht="14.25" customHeight="1" thickTop="1">
      <c r="A2" s="434"/>
      <c r="B2" s="443"/>
      <c r="C2" s="443"/>
      <c r="D2" s="443"/>
      <c r="E2" s="440"/>
      <c r="F2" s="437"/>
      <c r="G2" s="437"/>
      <c r="H2" s="437"/>
      <c r="I2" s="446"/>
      <c r="J2" s="433" t="s">
        <v>177</v>
      </c>
      <c r="K2" s="442"/>
      <c r="L2" s="442"/>
      <c r="M2" s="442"/>
      <c r="N2" s="442"/>
      <c r="O2" s="442"/>
      <c r="P2" s="442"/>
      <c r="Q2" s="442"/>
      <c r="R2" s="442"/>
      <c r="S2" s="436"/>
      <c r="T2" s="433" t="s">
        <v>180</v>
      </c>
      <c r="U2" s="442"/>
      <c r="V2" s="442"/>
      <c r="W2" s="442"/>
      <c r="X2" s="442"/>
      <c r="Y2" s="442"/>
      <c r="Z2" s="442"/>
      <c r="AA2" s="442"/>
      <c r="AB2" s="442"/>
      <c r="AC2" s="436"/>
      <c r="AD2" s="426"/>
      <c r="AE2" s="426"/>
      <c r="AF2" s="426"/>
      <c r="AG2" s="426"/>
      <c r="AH2" s="426"/>
      <c r="AI2" s="426"/>
      <c r="AJ2" s="426"/>
    </row>
    <row r="3" spans="1:36" ht="69" customHeight="1">
      <c r="A3" s="434"/>
      <c r="B3" s="443"/>
      <c r="C3" s="443"/>
      <c r="D3" s="443"/>
      <c r="E3" s="440"/>
      <c r="F3" s="437"/>
      <c r="G3" s="437"/>
      <c r="H3" s="437"/>
      <c r="I3" s="446"/>
      <c r="J3" s="434" t="e">
        <f>#REF!</f>
        <v>#REF!</v>
      </c>
      <c r="K3" s="443" t="e">
        <f>#REF!</f>
        <v>#REF!</v>
      </c>
      <c r="L3" s="443"/>
      <c r="M3" s="443" t="s">
        <v>91</v>
      </c>
      <c r="N3" s="443"/>
      <c r="O3" s="443" t="e">
        <f>#REF!</f>
        <v>#REF!</v>
      </c>
      <c r="P3" s="443"/>
      <c r="Q3" s="443" t="e">
        <f>#REF!</f>
        <v>#REF!</v>
      </c>
      <c r="R3" s="443" t="e">
        <f>#REF!</f>
        <v>#REF!</v>
      </c>
      <c r="S3" s="443"/>
      <c r="T3" s="434" t="e">
        <f>#REF!</f>
        <v>#REF!</v>
      </c>
      <c r="U3" s="443" t="e">
        <f>#REF!</f>
        <v>#REF!</v>
      </c>
      <c r="V3" s="443"/>
      <c r="W3" s="443" t="s">
        <v>91</v>
      </c>
      <c r="X3" s="443" t="s">
        <v>93</v>
      </c>
      <c r="Y3" s="443" t="e">
        <f>#REF!</f>
        <v>#REF!</v>
      </c>
      <c r="Z3" s="443" t="s">
        <v>89</v>
      </c>
      <c r="AA3" s="443" t="e">
        <f>#REF!</f>
        <v>#REF!</v>
      </c>
      <c r="AB3" s="428" t="e">
        <f>#REF!</f>
        <v>#REF!</v>
      </c>
      <c r="AC3" s="429" t="s">
        <v>89</v>
      </c>
      <c r="AD3" s="426"/>
      <c r="AE3" s="426"/>
      <c r="AF3" s="426"/>
      <c r="AG3" s="426"/>
      <c r="AH3" s="426"/>
      <c r="AI3" s="426"/>
      <c r="AJ3" s="426"/>
    </row>
    <row r="4" spans="1:36" ht="89.25" customHeight="1" thickBot="1">
      <c r="A4" s="435"/>
      <c r="B4" s="444"/>
      <c r="C4" s="444"/>
      <c r="D4" s="444"/>
      <c r="E4" s="441"/>
      <c r="F4" s="438"/>
      <c r="G4" s="438"/>
      <c r="H4" s="438"/>
      <c r="I4" s="447"/>
      <c r="J4" s="435"/>
      <c r="K4" s="87" t="e">
        <f>#REF!</f>
        <v>#REF!</v>
      </c>
      <c r="L4" s="63" t="e">
        <f>#REF!</f>
        <v>#REF!</v>
      </c>
      <c r="M4" s="63" t="s">
        <v>94</v>
      </c>
      <c r="N4" s="63" t="e">
        <f>#REF!</f>
        <v>#REF!</v>
      </c>
      <c r="O4" s="63" t="e">
        <f>#REF!</f>
        <v>#REF!</v>
      </c>
      <c r="P4" s="63" t="e">
        <f>#REF!</f>
        <v>#REF!</v>
      </c>
      <c r="Q4" s="444"/>
      <c r="R4" s="87" t="e">
        <f>#REF!</f>
        <v>#REF!</v>
      </c>
      <c r="S4" s="94" t="e">
        <f>#REF!</f>
        <v>#REF!</v>
      </c>
      <c r="T4" s="435"/>
      <c r="U4" s="87" t="e">
        <f>#REF!</f>
        <v>#REF!</v>
      </c>
      <c r="V4" s="63" t="e">
        <f>#REF!</f>
        <v>#REF!</v>
      </c>
      <c r="W4" s="63" t="e">
        <f>#REF!</f>
        <v>#REF!</v>
      </c>
      <c r="X4" s="63" t="e">
        <f>#REF!</f>
        <v>#REF!</v>
      </c>
      <c r="Y4" s="63" t="e">
        <f>#REF!</f>
        <v>#REF!</v>
      </c>
      <c r="Z4" s="63" t="e">
        <f>#REF!</f>
        <v>#REF!</v>
      </c>
      <c r="AA4" s="444"/>
      <c r="AB4" s="86"/>
      <c r="AC4" s="93"/>
      <c r="AD4" s="427"/>
      <c r="AE4" s="427"/>
      <c r="AF4" s="427"/>
      <c r="AG4" s="427"/>
      <c r="AH4" s="427"/>
      <c r="AI4" s="427"/>
      <c r="AJ4" s="427"/>
    </row>
    <row r="5" spans="1:36" ht="14.25" thickTop="1" thickBot="1">
      <c r="A5" s="88"/>
      <c r="B5" s="89"/>
      <c r="C5" s="89"/>
      <c r="D5" s="89"/>
      <c r="E5" s="90"/>
      <c r="F5" s="89">
        <v>1</v>
      </c>
      <c r="G5" s="89">
        <v>2</v>
      </c>
      <c r="H5" s="91">
        <v>3</v>
      </c>
      <c r="I5" s="100"/>
      <c r="J5" s="83">
        <v>4</v>
      </c>
      <c r="K5" s="84">
        <v>5</v>
      </c>
      <c r="L5" s="84">
        <v>6</v>
      </c>
      <c r="M5" s="84">
        <v>7</v>
      </c>
      <c r="N5" s="84">
        <v>8</v>
      </c>
      <c r="O5" s="84">
        <v>9</v>
      </c>
      <c r="P5" s="84">
        <v>10</v>
      </c>
      <c r="Q5" s="84">
        <v>11</v>
      </c>
      <c r="R5" s="84">
        <v>12</v>
      </c>
      <c r="S5" s="85">
        <v>13</v>
      </c>
      <c r="T5" s="88">
        <v>14</v>
      </c>
      <c r="U5" s="89">
        <v>15</v>
      </c>
      <c r="V5" s="89">
        <v>16</v>
      </c>
      <c r="W5" s="89">
        <v>17</v>
      </c>
      <c r="X5" s="89">
        <v>18</v>
      </c>
      <c r="Y5" s="89">
        <v>19</v>
      </c>
      <c r="Z5" s="89">
        <v>20</v>
      </c>
      <c r="AA5" s="89">
        <v>21</v>
      </c>
      <c r="AB5" s="89">
        <v>22</v>
      </c>
      <c r="AC5" s="91">
        <v>23</v>
      </c>
      <c r="AD5" s="92">
        <v>24</v>
      </c>
      <c r="AE5" s="140"/>
      <c r="AF5" s="140"/>
      <c r="AG5" s="140"/>
      <c r="AH5" s="140"/>
      <c r="AI5" s="140"/>
      <c r="AJ5" s="140"/>
    </row>
    <row r="6" spans="1:36" ht="14.25" thickTop="1">
      <c r="A6" s="65" t="e">
        <f>#REF!</f>
        <v>#REF!</v>
      </c>
      <c r="B6" s="66" t="e">
        <f>#REF!</f>
        <v>#REF!</v>
      </c>
      <c r="C6" s="66" t="e">
        <f>#REF!</f>
        <v>#REF!</v>
      </c>
      <c r="D6" s="67" t="str">
        <f ca="1">MID(CELL("имяфайла"),SEARCH("[",CELL("имяфайла"))+1,SEARCH("]",CELL("имяфайла"))-SEARCH("[",CELL("имяфайла"))-1)</f>
        <v>11_Коми_отчет_4 кв_2013.xlsm</v>
      </c>
      <c r="E6" s="68" t="str">
        <f ca="1">LEFT(RIGHT(D6,14),10)</f>
        <v>4 кв_2013.</v>
      </c>
      <c r="F6" s="69" t="e">
        <f>#REF!</f>
        <v>#REF!</v>
      </c>
      <c r="G6" s="70" t="e">
        <f>#REF!</f>
        <v>#REF!</v>
      </c>
      <c r="H6" s="71" t="e">
        <f>#REF!</f>
        <v>#REF!</v>
      </c>
      <c r="I6" s="71" t="e">
        <f>#REF!</f>
        <v>#REF!</v>
      </c>
      <c r="J6" s="59" t="e">
        <f>#REF!</f>
        <v>#REF!</v>
      </c>
      <c r="K6" s="60" t="e">
        <f>#REF!</f>
        <v>#REF!</v>
      </c>
      <c r="L6" s="60" t="e">
        <f>#REF!</f>
        <v>#REF!</v>
      </c>
      <c r="M6" s="61" t="e">
        <f>#REF!</f>
        <v>#REF!</v>
      </c>
      <c r="N6" s="61" t="e">
        <f>#REF!</f>
        <v>#REF!</v>
      </c>
      <c r="O6" s="60" t="e">
        <f>#REF!</f>
        <v>#REF!</v>
      </c>
      <c r="P6" s="60" t="e">
        <f>#REF!</f>
        <v>#REF!</v>
      </c>
      <c r="Q6" s="60" t="e">
        <f>#REF!</f>
        <v>#REF!</v>
      </c>
      <c r="R6" s="60" t="e">
        <f>#REF!</f>
        <v>#REF!</v>
      </c>
      <c r="S6" s="62" t="e">
        <f>#REF!</f>
        <v>#REF!</v>
      </c>
      <c r="T6" s="101" t="e">
        <f>#REF!</f>
        <v>#REF!</v>
      </c>
      <c r="U6" s="102" t="e">
        <f>#REF!</f>
        <v>#REF!</v>
      </c>
      <c r="V6" s="102" t="e">
        <f>#REF!</f>
        <v>#REF!</v>
      </c>
      <c r="W6" s="70" t="e">
        <f>#REF!</f>
        <v>#REF!</v>
      </c>
      <c r="X6" s="70" t="e">
        <f>#REF!</f>
        <v>#REF!</v>
      </c>
      <c r="Y6" s="102" t="e">
        <f>#REF!</f>
        <v>#REF!</v>
      </c>
      <c r="Z6" s="102" t="e">
        <f>#REF!</f>
        <v>#REF!</v>
      </c>
      <c r="AA6" s="102" t="e">
        <f>#REF!</f>
        <v>#REF!</v>
      </c>
      <c r="AB6" s="102" t="e">
        <f>#REF!</f>
        <v>#REF!</v>
      </c>
      <c r="AC6" s="103" t="e">
        <f>#REF!</f>
        <v>#REF!</v>
      </c>
      <c r="AD6" s="155" t="e">
        <f>#REF!</f>
        <v>#REF!</v>
      </c>
      <c r="AE6" s="143" t="e">
        <f t="shared" ref="AE6:AE37" si="0">INDEX(Номер_по_Конституции,MATCH(C6,Субъекты_РФ,0),1)</f>
        <v>#REF!</v>
      </c>
      <c r="AF6" s="143" t="e">
        <f t="shared" ref="AF6:AF37" si="1">INDEX(Федеральный_округ,MATCH(C6,Субъекты_РФ,0),1)</f>
        <v>#REF!</v>
      </c>
      <c r="AG6" s="143" t="e">
        <f t="shared" ref="AG6:AG37" si="2">INDEX(Код_ОКАТО,MATCH(C6,Субъекты_РФ,0),1)</f>
        <v>#REF!</v>
      </c>
      <c r="AH6" s="152" t="e">
        <f t="shared" ref="AH6:AH37" si="3">IF(G6=0,"Не указано",INDEX(Госзаказчик,MATCH(G6,Код_мероприятия,0),1))</f>
        <v>#REF!</v>
      </c>
      <c r="AI6" s="144" t="e">
        <f t="shared" ref="AI6:AI37" si="4">IF(G6=0,"Не указано",INDEX(Вид_расходов,MATCH(G6,Код_мероприятия,0),1))</f>
        <v>#REF!</v>
      </c>
      <c r="AJ6" s="145" t="e">
        <f t="shared" ref="AJ6:AJ37" si="5">IF(G6=0,"Не указано",INDEX(РБ_МБ_ВБИ,MATCH(G6,Код_мероприятия,0),1))</f>
        <v>#REF!</v>
      </c>
    </row>
    <row r="7" spans="1:36" ht="13.5">
      <c r="A7" s="72" t="e">
        <f>#REF!</f>
        <v>#REF!</v>
      </c>
      <c r="B7" s="73" t="e">
        <f>#REF!</f>
        <v>#REF!</v>
      </c>
      <c r="C7" s="73" t="e">
        <f>#REF!</f>
        <v>#REF!</v>
      </c>
      <c r="D7" s="74" t="str">
        <f t="shared" ref="D7:D56" ca="1" si="6">MID(CELL("имяфайла"),SEARCH("[",CELL("имяфайла"))+1,SEARCH("]",CELL("имяфайла"))-SEARCH("[",CELL("имяфайла"))-1)</f>
        <v>11_Коми_отчет_4 кв_2013.xlsm</v>
      </c>
      <c r="E7" s="75" t="str">
        <f t="shared" ref="E7:E56" ca="1" si="7">LEFT(RIGHT(D7,14),10)</f>
        <v>4 кв_2013.</v>
      </c>
      <c r="F7" s="76" t="e">
        <f>#REF!</f>
        <v>#REF!</v>
      </c>
      <c r="G7" s="54" t="e">
        <f>#REF!</f>
        <v>#REF!</v>
      </c>
      <c r="H7" s="77" t="e">
        <f>#REF!</f>
        <v>#REF!</v>
      </c>
      <c r="I7" s="77" t="e">
        <f>#REF!</f>
        <v>#REF!</v>
      </c>
      <c r="J7" s="52" t="e">
        <f>#REF!</f>
        <v>#REF!</v>
      </c>
      <c r="K7" s="53" t="e">
        <f>#REF!</f>
        <v>#REF!</v>
      </c>
      <c r="L7" s="53" t="e">
        <f>#REF!</f>
        <v>#REF!</v>
      </c>
      <c r="M7" s="54" t="e">
        <f>#REF!</f>
        <v>#REF!</v>
      </c>
      <c r="N7" s="54" t="e">
        <f>#REF!</f>
        <v>#REF!</v>
      </c>
      <c r="O7" s="53" t="e">
        <f>#REF!</f>
        <v>#REF!</v>
      </c>
      <c r="P7" s="53" t="e">
        <f>#REF!</f>
        <v>#REF!</v>
      </c>
      <c r="Q7" s="53" t="e">
        <f>#REF!</f>
        <v>#REF!</v>
      </c>
      <c r="R7" s="53" t="e">
        <f>#REF!</f>
        <v>#REF!</v>
      </c>
      <c r="S7" s="55" t="e">
        <f>#REF!</f>
        <v>#REF!</v>
      </c>
      <c r="T7" s="52" t="e">
        <f>#REF!</f>
        <v>#REF!</v>
      </c>
      <c r="U7" s="53" t="e">
        <f>#REF!</f>
        <v>#REF!</v>
      </c>
      <c r="V7" s="53" t="e">
        <f>#REF!</f>
        <v>#REF!</v>
      </c>
      <c r="W7" s="54" t="e">
        <f>#REF!</f>
        <v>#REF!</v>
      </c>
      <c r="X7" s="54" t="e">
        <f>#REF!</f>
        <v>#REF!</v>
      </c>
      <c r="Y7" s="53" t="e">
        <f>#REF!</f>
        <v>#REF!</v>
      </c>
      <c r="Z7" s="53" t="e">
        <f>#REF!</f>
        <v>#REF!</v>
      </c>
      <c r="AA7" s="53" t="e">
        <f>#REF!</f>
        <v>#REF!</v>
      </c>
      <c r="AB7" s="53" t="e">
        <f>#REF!</f>
        <v>#REF!</v>
      </c>
      <c r="AC7" s="55" t="e">
        <f>#REF!</f>
        <v>#REF!</v>
      </c>
      <c r="AD7" s="156" t="e">
        <f>#REF!</f>
        <v>#REF!</v>
      </c>
      <c r="AE7" s="146" t="e">
        <f t="shared" si="0"/>
        <v>#REF!</v>
      </c>
      <c r="AF7" s="146" t="e">
        <f t="shared" si="1"/>
        <v>#REF!</v>
      </c>
      <c r="AG7" s="146" t="e">
        <f t="shared" si="2"/>
        <v>#REF!</v>
      </c>
      <c r="AH7" s="153" t="e">
        <f t="shared" si="3"/>
        <v>#REF!</v>
      </c>
      <c r="AI7" s="147" t="e">
        <f t="shared" si="4"/>
        <v>#REF!</v>
      </c>
      <c r="AJ7" s="148" t="e">
        <f t="shared" si="5"/>
        <v>#REF!</v>
      </c>
    </row>
    <row r="8" spans="1:36" ht="13.5">
      <c r="A8" s="72" t="e">
        <f>#REF!</f>
        <v>#REF!</v>
      </c>
      <c r="B8" s="73" t="e">
        <f>#REF!</f>
        <v>#REF!</v>
      </c>
      <c r="C8" s="73" t="e">
        <f>#REF!</f>
        <v>#REF!</v>
      </c>
      <c r="D8" s="74" t="str">
        <f t="shared" ca="1" si="6"/>
        <v>11_Коми_отчет_4 кв_2013.xlsm</v>
      </c>
      <c r="E8" s="75" t="str">
        <f t="shared" ca="1" si="7"/>
        <v>4 кв_2013.</v>
      </c>
      <c r="F8" s="76" t="e">
        <f>#REF!</f>
        <v>#REF!</v>
      </c>
      <c r="G8" s="54" t="e">
        <f>#REF!</f>
        <v>#REF!</v>
      </c>
      <c r="H8" s="77" t="e">
        <f>#REF!</f>
        <v>#REF!</v>
      </c>
      <c r="I8" s="77" t="e">
        <f>#REF!</f>
        <v>#REF!</v>
      </c>
      <c r="J8" s="52" t="e">
        <f>#REF!</f>
        <v>#REF!</v>
      </c>
      <c r="K8" s="53" t="e">
        <f>#REF!</f>
        <v>#REF!</v>
      </c>
      <c r="L8" s="53" t="e">
        <f>#REF!</f>
        <v>#REF!</v>
      </c>
      <c r="M8" s="54" t="e">
        <f>#REF!</f>
        <v>#REF!</v>
      </c>
      <c r="N8" s="54" t="e">
        <f>#REF!</f>
        <v>#REF!</v>
      </c>
      <c r="O8" s="53" t="e">
        <f>#REF!</f>
        <v>#REF!</v>
      </c>
      <c r="P8" s="53" t="e">
        <f>#REF!</f>
        <v>#REF!</v>
      </c>
      <c r="Q8" s="53" t="e">
        <f>#REF!</f>
        <v>#REF!</v>
      </c>
      <c r="R8" s="53" t="e">
        <f>#REF!</f>
        <v>#REF!</v>
      </c>
      <c r="S8" s="55" t="e">
        <f>#REF!</f>
        <v>#REF!</v>
      </c>
      <c r="T8" s="52" t="e">
        <f>#REF!</f>
        <v>#REF!</v>
      </c>
      <c r="U8" s="53" t="e">
        <f>#REF!</f>
        <v>#REF!</v>
      </c>
      <c r="V8" s="53" t="e">
        <f>#REF!</f>
        <v>#REF!</v>
      </c>
      <c r="W8" s="54" t="e">
        <f>#REF!</f>
        <v>#REF!</v>
      </c>
      <c r="X8" s="54" t="e">
        <f>#REF!</f>
        <v>#REF!</v>
      </c>
      <c r="Y8" s="53" t="e">
        <f>#REF!</f>
        <v>#REF!</v>
      </c>
      <c r="Z8" s="53" t="e">
        <f>#REF!</f>
        <v>#REF!</v>
      </c>
      <c r="AA8" s="53" t="e">
        <f>#REF!</f>
        <v>#REF!</v>
      </c>
      <c r="AB8" s="53" t="e">
        <f>#REF!</f>
        <v>#REF!</v>
      </c>
      <c r="AC8" s="55" t="e">
        <f>#REF!</f>
        <v>#REF!</v>
      </c>
      <c r="AD8" s="156" t="e">
        <f>#REF!</f>
        <v>#REF!</v>
      </c>
      <c r="AE8" s="146" t="e">
        <f t="shared" si="0"/>
        <v>#REF!</v>
      </c>
      <c r="AF8" s="146" t="e">
        <f t="shared" si="1"/>
        <v>#REF!</v>
      </c>
      <c r="AG8" s="146" t="e">
        <f t="shared" si="2"/>
        <v>#REF!</v>
      </c>
      <c r="AH8" s="153" t="e">
        <f t="shared" si="3"/>
        <v>#REF!</v>
      </c>
      <c r="AI8" s="147" t="e">
        <f t="shared" si="4"/>
        <v>#REF!</v>
      </c>
      <c r="AJ8" s="148" t="e">
        <f t="shared" si="5"/>
        <v>#REF!</v>
      </c>
    </row>
    <row r="9" spans="1:36" ht="13.5">
      <c r="A9" s="72" t="e">
        <f>#REF!</f>
        <v>#REF!</v>
      </c>
      <c r="B9" s="73" t="e">
        <f>#REF!</f>
        <v>#REF!</v>
      </c>
      <c r="C9" s="73" t="e">
        <f>#REF!</f>
        <v>#REF!</v>
      </c>
      <c r="D9" s="74" t="str">
        <f t="shared" ca="1" si="6"/>
        <v>11_Коми_отчет_4 кв_2013.xlsm</v>
      </c>
      <c r="E9" s="75" t="str">
        <f t="shared" ca="1" si="7"/>
        <v>4 кв_2013.</v>
      </c>
      <c r="F9" s="76" t="e">
        <f>#REF!</f>
        <v>#REF!</v>
      </c>
      <c r="G9" s="54" t="e">
        <f>#REF!</f>
        <v>#REF!</v>
      </c>
      <c r="H9" s="77" t="e">
        <f>#REF!</f>
        <v>#REF!</v>
      </c>
      <c r="I9" s="77" t="e">
        <f>#REF!</f>
        <v>#REF!</v>
      </c>
      <c r="J9" s="52" t="e">
        <f>#REF!</f>
        <v>#REF!</v>
      </c>
      <c r="K9" s="53" t="e">
        <f>#REF!</f>
        <v>#REF!</v>
      </c>
      <c r="L9" s="53" t="e">
        <f>#REF!</f>
        <v>#REF!</v>
      </c>
      <c r="M9" s="54" t="e">
        <f>#REF!</f>
        <v>#REF!</v>
      </c>
      <c r="N9" s="54" t="e">
        <f>#REF!</f>
        <v>#REF!</v>
      </c>
      <c r="O9" s="53" t="e">
        <f>#REF!</f>
        <v>#REF!</v>
      </c>
      <c r="P9" s="53" t="e">
        <f>#REF!</f>
        <v>#REF!</v>
      </c>
      <c r="Q9" s="53" t="e">
        <f>#REF!</f>
        <v>#REF!</v>
      </c>
      <c r="R9" s="53" t="e">
        <f>#REF!</f>
        <v>#REF!</v>
      </c>
      <c r="S9" s="55" t="e">
        <f>#REF!</f>
        <v>#REF!</v>
      </c>
      <c r="T9" s="52" t="e">
        <f>#REF!</f>
        <v>#REF!</v>
      </c>
      <c r="U9" s="53" t="e">
        <f>#REF!</f>
        <v>#REF!</v>
      </c>
      <c r="V9" s="53" t="e">
        <f>#REF!</f>
        <v>#REF!</v>
      </c>
      <c r="W9" s="54" t="e">
        <f>#REF!</f>
        <v>#REF!</v>
      </c>
      <c r="X9" s="54" t="e">
        <f>#REF!</f>
        <v>#REF!</v>
      </c>
      <c r="Y9" s="53" t="e">
        <f>#REF!</f>
        <v>#REF!</v>
      </c>
      <c r="Z9" s="53" t="e">
        <f>#REF!</f>
        <v>#REF!</v>
      </c>
      <c r="AA9" s="53" t="e">
        <f>#REF!</f>
        <v>#REF!</v>
      </c>
      <c r="AB9" s="53" t="e">
        <f>#REF!</f>
        <v>#REF!</v>
      </c>
      <c r="AC9" s="55" t="e">
        <f>#REF!</f>
        <v>#REF!</v>
      </c>
      <c r="AD9" s="156" t="e">
        <f>#REF!</f>
        <v>#REF!</v>
      </c>
      <c r="AE9" s="146" t="e">
        <f t="shared" si="0"/>
        <v>#REF!</v>
      </c>
      <c r="AF9" s="146" t="e">
        <f t="shared" si="1"/>
        <v>#REF!</v>
      </c>
      <c r="AG9" s="146" t="e">
        <f t="shared" si="2"/>
        <v>#REF!</v>
      </c>
      <c r="AH9" s="153" t="e">
        <f t="shared" si="3"/>
        <v>#REF!</v>
      </c>
      <c r="AI9" s="147" t="e">
        <f t="shared" si="4"/>
        <v>#REF!</v>
      </c>
      <c r="AJ9" s="148" t="e">
        <f t="shared" si="5"/>
        <v>#REF!</v>
      </c>
    </row>
    <row r="10" spans="1:36" ht="13.5">
      <c r="A10" s="72" t="e">
        <f>#REF!</f>
        <v>#REF!</v>
      </c>
      <c r="B10" s="73" t="e">
        <f>#REF!</f>
        <v>#REF!</v>
      </c>
      <c r="C10" s="73" t="e">
        <f>#REF!</f>
        <v>#REF!</v>
      </c>
      <c r="D10" s="74" t="str">
        <f t="shared" ca="1" si="6"/>
        <v>11_Коми_отчет_4 кв_2013.xlsm</v>
      </c>
      <c r="E10" s="75" t="str">
        <f t="shared" ca="1" si="7"/>
        <v>4 кв_2013.</v>
      </c>
      <c r="F10" s="76" t="e">
        <f>#REF!</f>
        <v>#REF!</v>
      </c>
      <c r="G10" s="54" t="e">
        <f>#REF!</f>
        <v>#REF!</v>
      </c>
      <c r="H10" s="77" t="e">
        <f>#REF!</f>
        <v>#REF!</v>
      </c>
      <c r="I10" s="77" t="e">
        <f>#REF!</f>
        <v>#REF!</v>
      </c>
      <c r="J10" s="52" t="e">
        <f>#REF!</f>
        <v>#REF!</v>
      </c>
      <c r="K10" s="53" t="e">
        <f>#REF!</f>
        <v>#REF!</v>
      </c>
      <c r="L10" s="53" t="e">
        <f>#REF!</f>
        <v>#REF!</v>
      </c>
      <c r="M10" s="54" t="e">
        <f>#REF!</f>
        <v>#REF!</v>
      </c>
      <c r="N10" s="54" t="e">
        <f>#REF!</f>
        <v>#REF!</v>
      </c>
      <c r="O10" s="53" t="e">
        <f>#REF!</f>
        <v>#REF!</v>
      </c>
      <c r="P10" s="53" t="e">
        <f>#REF!</f>
        <v>#REF!</v>
      </c>
      <c r="Q10" s="53" t="e">
        <f>#REF!</f>
        <v>#REF!</v>
      </c>
      <c r="R10" s="53" t="e">
        <f>#REF!</f>
        <v>#REF!</v>
      </c>
      <c r="S10" s="55" t="e">
        <f>#REF!</f>
        <v>#REF!</v>
      </c>
      <c r="T10" s="52" t="e">
        <f>#REF!</f>
        <v>#REF!</v>
      </c>
      <c r="U10" s="53" t="e">
        <f>#REF!</f>
        <v>#REF!</v>
      </c>
      <c r="V10" s="53" t="e">
        <f>#REF!</f>
        <v>#REF!</v>
      </c>
      <c r="W10" s="54" t="e">
        <f>#REF!</f>
        <v>#REF!</v>
      </c>
      <c r="X10" s="54" t="e">
        <f>#REF!</f>
        <v>#REF!</v>
      </c>
      <c r="Y10" s="53" t="e">
        <f>#REF!</f>
        <v>#REF!</v>
      </c>
      <c r="Z10" s="53" t="e">
        <f>#REF!</f>
        <v>#REF!</v>
      </c>
      <c r="AA10" s="53" t="e">
        <f>#REF!</f>
        <v>#REF!</v>
      </c>
      <c r="AB10" s="53" t="e">
        <f>#REF!</f>
        <v>#REF!</v>
      </c>
      <c r="AC10" s="55" t="e">
        <f>#REF!</f>
        <v>#REF!</v>
      </c>
      <c r="AD10" s="156" t="e">
        <f>#REF!</f>
        <v>#REF!</v>
      </c>
      <c r="AE10" s="146" t="e">
        <f t="shared" si="0"/>
        <v>#REF!</v>
      </c>
      <c r="AF10" s="146" t="e">
        <f t="shared" si="1"/>
        <v>#REF!</v>
      </c>
      <c r="AG10" s="146" t="e">
        <f t="shared" si="2"/>
        <v>#REF!</v>
      </c>
      <c r="AH10" s="153" t="e">
        <f t="shared" si="3"/>
        <v>#REF!</v>
      </c>
      <c r="AI10" s="147" t="e">
        <f t="shared" si="4"/>
        <v>#REF!</v>
      </c>
      <c r="AJ10" s="148" t="e">
        <f t="shared" si="5"/>
        <v>#REF!</v>
      </c>
    </row>
    <row r="11" spans="1:36" ht="13.5">
      <c r="A11" s="72" t="e">
        <f>#REF!</f>
        <v>#REF!</v>
      </c>
      <c r="B11" s="73" t="e">
        <f>#REF!</f>
        <v>#REF!</v>
      </c>
      <c r="C11" s="73" t="e">
        <f>#REF!</f>
        <v>#REF!</v>
      </c>
      <c r="D11" s="74" t="str">
        <f t="shared" ca="1" si="6"/>
        <v>11_Коми_отчет_4 кв_2013.xlsm</v>
      </c>
      <c r="E11" s="75" t="str">
        <f t="shared" ca="1" si="7"/>
        <v>4 кв_2013.</v>
      </c>
      <c r="F11" s="76" t="e">
        <f>#REF!</f>
        <v>#REF!</v>
      </c>
      <c r="G11" s="54" t="e">
        <f>#REF!</f>
        <v>#REF!</v>
      </c>
      <c r="H11" s="77" t="e">
        <f>#REF!</f>
        <v>#REF!</v>
      </c>
      <c r="I11" s="77" t="e">
        <f>#REF!</f>
        <v>#REF!</v>
      </c>
      <c r="J11" s="52" t="e">
        <f>#REF!</f>
        <v>#REF!</v>
      </c>
      <c r="K11" s="53" t="e">
        <f>#REF!</f>
        <v>#REF!</v>
      </c>
      <c r="L11" s="53" t="e">
        <f>#REF!</f>
        <v>#REF!</v>
      </c>
      <c r="M11" s="54" t="e">
        <f>#REF!</f>
        <v>#REF!</v>
      </c>
      <c r="N11" s="54" t="e">
        <f>#REF!</f>
        <v>#REF!</v>
      </c>
      <c r="O11" s="53" t="e">
        <f>#REF!</f>
        <v>#REF!</v>
      </c>
      <c r="P11" s="53" t="e">
        <f>#REF!</f>
        <v>#REF!</v>
      </c>
      <c r="Q11" s="53" t="e">
        <f>#REF!</f>
        <v>#REF!</v>
      </c>
      <c r="R11" s="53" t="e">
        <f>#REF!</f>
        <v>#REF!</v>
      </c>
      <c r="S11" s="55" t="e">
        <f>#REF!</f>
        <v>#REF!</v>
      </c>
      <c r="T11" s="52" t="e">
        <f>#REF!</f>
        <v>#REF!</v>
      </c>
      <c r="U11" s="53" t="e">
        <f>#REF!</f>
        <v>#REF!</v>
      </c>
      <c r="V11" s="53" t="e">
        <f>#REF!</f>
        <v>#REF!</v>
      </c>
      <c r="W11" s="54" t="e">
        <f>#REF!</f>
        <v>#REF!</v>
      </c>
      <c r="X11" s="54" t="e">
        <f>#REF!</f>
        <v>#REF!</v>
      </c>
      <c r="Y11" s="53" t="e">
        <f>#REF!</f>
        <v>#REF!</v>
      </c>
      <c r="Z11" s="53" t="e">
        <f>#REF!</f>
        <v>#REF!</v>
      </c>
      <c r="AA11" s="53" t="e">
        <f>#REF!</f>
        <v>#REF!</v>
      </c>
      <c r="AB11" s="53" t="e">
        <f>#REF!</f>
        <v>#REF!</v>
      </c>
      <c r="AC11" s="55" t="e">
        <f>#REF!</f>
        <v>#REF!</v>
      </c>
      <c r="AD11" s="156" t="e">
        <f>#REF!</f>
        <v>#REF!</v>
      </c>
      <c r="AE11" s="146" t="e">
        <f t="shared" si="0"/>
        <v>#REF!</v>
      </c>
      <c r="AF11" s="146" t="e">
        <f t="shared" si="1"/>
        <v>#REF!</v>
      </c>
      <c r="AG11" s="146" t="e">
        <f t="shared" si="2"/>
        <v>#REF!</v>
      </c>
      <c r="AH11" s="153" t="e">
        <f t="shared" si="3"/>
        <v>#REF!</v>
      </c>
      <c r="AI11" s="147" t="e">
        <f t="shared" si="4"/>
        <v>#REF!</v>
      </c>
      <c r="AJ11" s="148" t="e">
        <f t="shared" si="5"/>
        <v>#REF!</v>
      </c>
    </row>
    <row r="12" spans="1:36" ht="13.5">
      <c r="A12" s="72" t="e">
        <f>#REF!</f>
        <v>#REF!</v>
      </c>
      <c r="B12" s="73" t="e">
        <f>#REF!</f>
        <v>#REF!</v>
      </c>
      <c r="C12" s="73" t="e">
        <f>#REF!</f>
        <v>#REF!</v>
      </c>
      <c r="D12" s="74" t="str">
        <f t="shared" ca="1" si="6"/>
        <v>11_Коми_отчет_4 кв_2013.xlsm</v>
      </c>
      <c r="E12" s="75" t="str">
        <f t="shared" ca="1" si="7"/>
        <v>4 кв_2013.</v>
      </c>
      <c r="F12" s="76" t="e">
        <f>#REF!</f>
        <v>#REF!</v>
      </c>
      <c r="G12" s="54" t="e">
        <f>#REF!</f>
        <v>#REF!</v>
      </c>
      <c r="H12" s="77" t="e">
        <f>#REF!</f>
        <v>#REF!</v>
      </c>
      <c r="I12" s="77" t="e">
        <f>#REF!</f>
        <v>#REF!</v>
      </c>
      <c r="J12" s="52" t="e">
        <f>#REF!</f>
        <v>#REF!</v>
      </c>
      <c r="K12" s="53" t="e">
        <f>#REF!</f>
        <v>#REF!</v>
      </c>
      <c r="L12" s="53" t="e">
        <f>#REF!</f>
        <v>#REF!</v>
      </c>
      <c r="M12" s="54" t="e">
        <f>#REF!</f>
        <v>#REF!</v>
      </c>
      <c r="N12" s="54" t="e">
        <f>#REF!</f>
        <v>#REF!</v>
      </c>
      <c r="O12" s="53" t="e">
        <f>#REF!</f>
        <v>#REF!</v>
      </c>
      <c r="P12" s="53" t="e">
        <f>#REF!</f>
        <v>#REF!</v>
      </c>
      <c r="Q12" s="53" t="e">
        <f>#REF!</f>
        <v>#REF!</v>
      </c>
      <c r="R12" s="53" t="e">
        <f>#REF!</f>
        <v>#REF!</v>
      </c>
      <c r="S12" s="55" t="e">
        <f>#REF!</f>
        <v>#REF!</v>
      </c>
      <c r="T12" s="52" t="e">
        <f>#REF!</f>
        <v>#REF!</v>
      </c>
      <c r="U12" s="53" t="e">
        <f>#REF!</f>
        <v>#REF!</v>
      </c>
      <c r="V12" s="53" t="e">
        <f>#REF!</f>
        <v>#REF!</v>
      </c>
      <c r="W12" s="54" t="e">
        <f>#REF!</f>
        <v>#REF!</v>
      </c>
      <c r="X12" s="54" t="e">
        <f>#REF!</f>
        <v>#REF!</v>
      </c>
      <c r="Y12" s="53" t="e">
        <f>#REF!</f>
        <v>#REF!</v>
      </c>
      <c r="Z12" s="53" t="e">
        <f>#REF!</f>
        <v>#REF!</v>
      </c>
      <c r="AA12" s="53" t="e">
        <f>#REF!</f>
        <v>#REF!</v>
      </c>
      <c r="AB12" s="53" t="e">
        <f>#REF!</f>
        <v>#REF!</v>
      </c>
      <c r="AC12" s="55" t="e">
        <f>#REF!</f>
        <v>#REF!</v>
      </c>
      <c r="AD12" s="156" t="e">
        <f>#REF!</f>
        <v>#REF!</v>
      </c>
      <c r="AE12" s="146" t="e">
        <f t="shared" si="0"/>
        <v>#REF!</v>
      </c>
      <c r="AF12" s="146" t="e">
        <f t="shared" si="1"/>
        <v>#REF!</v>
      </c>
      <c r="AG12" s="146" t="e">
        <f t="shared" si="2"/>
        <v>#REF!</v>
      </c>
      <c r="AH12" s="153" t="e">
        <f t="shared" si="3"/>
        <v>#REF!</v>
      </c>
      <c r="AI12" s="147" t="e">
        <f t="shared" si="4"/>
        <v>#REF!</v>
      </c>
      <c r="AJ12" s="148" t="e">
        <f t="shared" si="5"/>
        <v>#REF!</v>
      </c>
    </row>
    <row r="13" spans="1:36" ht="13.5">
      <c r="A13" s="72" t="e">
        <f>#REF!</f>
        <v>#REF!</v>
      </c>
      <c r="B13" s="73" t="e">
        <f>#REF!</f>
        <v>#REF!</v>
      </c>
      <c r="C13" s="73" t="e">
        <f>#REF!</f>
        <v>#REF!</v>
      </c>
      <c r="D13" s="74" t="str">
        <f t="shared" ca="1" si="6"/>
        <v>11_Коми_отчет_4 кв_2013.xlsm</v>
      </c>
      <c r="E13" s="75" t="str">
        <f t="shared" ca="1" si="7"/>
        <v>4 кв_2013.</v>
      </c>
      <c r="F13" s="76" t="e">
        <f>#REF!</f>
        <v>#REF!</v>
      </c>
      <c r="G13" s="54" t="e">
        <f>#REF!</f>
        <v>#REF!</v>
      </c>
      <c r="H13" s="77" t="e">
        <f>#REF!</f>
        <v>#REF!</v>
      </c>
      <c r="I13" s="77" t="e">
        <f>#REF!</f>
        <v>#REF!</v>
      </c>
      <c r="J13" s="52" t="e">
        <f>#REF!</f>
        <v>#REF!</v>
      </c>
      <c r="K13" s="53" t="e">
        <f>#REF!</f>
        <v>#REF!</v>
      </c>
      <c r="L13" s="53" t="e">
        <f>#REF!</f>
        <v>#REF!</v>
      </c>
      <c r="M13" s="54" t="e">
        <f>#REF!</f>
        <v>#REF!</v>
      </c>
      <c r="N13" s="54" t="e">
        <f>#REF!</f>
        <v>#REF!</v>
      </c>
      <c r="O13" s="53" t="e">
        <f>#REF!</f>
        <v>#REF!</v>
      </c>
      <c r="P13" s="53" t="e">
        <f>#REF!</f>
        <v>#REF!</v>
      </c>
      <c r="Q13" s="53" t="e">
        <f>#REF!</f>
        <v>#REF!</v>
      </c>
      <c r="R13" s="53" t="e">
        <f>#REF!</f>
        <v>#REF!</v>
      </c>
      <c r="S13" s="55" t="e">
        <f>#REF!</f>
        <v>#REF!</v>
      </c>
      <c r="T13" s="52" t="e">
        <f>#REF!</f>
        <v>#REF!</v>
      </c>
      <c r="U13" s="53" t="e">
        <f>#REF!</f>
        <v>#REF!</v>
      </c>
      <c r="V13" s="53" t="e">
        <f>#REF!</f>
        <v>#REF!</v>
      </c>
      <c r="W13" s="54" t="e">
        <f>#REF!</f>
        <v>#REF!</v>
      </c>
      <c r="X13" s="54" t="e">
        <f>#REF!</f>
        <v>#REF!</v>
      </c>
      <c r="Y13" s="53" t="e">
        <f>#REF!</f>
        <v>#REF!</v>
      </c>
      <c r="Z13" s="53" t="e">
        <f>#REF!</f>
        <v>#REF!</v>
      </c>
      <c r="AA13" s="53" t="e">
        <f>#REF!</f>
        <v>#REF!</v>
      </c>
      <c r="AB13" s="53" t="e">
        <f>#REF!</f>
        <v>#REF!</v>
      </c>
      <c r="AC13" s="55" t="e">
        <f>#REF!</f>
        <v>#REF!</v>
      </c>
      <c r="AD13" s="156" t="e">
        <f>#REF!</f>
        <v>#REF!</v>
      </c>
      <c r="AE13" s="146" t="e">
        <f t="shared" si="0"/>
        <v>#REF!</v>
      </c>
      <c r="AF13" s="146" t="e">
        <f t="shared" si="1"/>
        <v>#REF!</v>
      </c>
      <c r="AG13" s="146" t="e">
        <f t="shared" si="2"/>
        <v>#REF!</v>
      </c>
      <c r="AH13" s="153" t="e">
        <f t="shared" si="3"/>
        <v>#REF!</v>
      </c>
      <c r="AI13" s="147" t="e">
        <f t="shared" si="4"/>
        <v>#REF!</v>
      </c>
      <c r="AJ13" s="148" t="e">
        <f t="shared" si="5"/>
        <v>#REF!</v>
      </c>
    </row>
    <row r="14" spans="1:36" ht="13.5">
      <c r="A14" s="72" t="e">
        <f>#REF!</f>
        <v>#REF!</v>
      </c>
      <c r="B14" s="73" t="e">
        <f>#REF!</f>
        <v>#REF!</v>
      </c>
      <c r="C14" s="73" t="e">
        <f>#REF!</f>
        <v>#REF!</v>
      </c>
      <c r="D14" s="74" t="str">
        <f t="shared" ca="1" si="6"/>
        <v>11_Коми_отчет_4 кв_2013.xlsm</v>
      </c>
      <c r="E14" s="75" t="str">
        <f t="shared" ca="1" si="7"/>
        <v>4 кв_2013.</v>
      </c>
      <c r="F14" s="76" t="e">
        <f>#REF!</f>
        <v>#REF!</v>
      </c>
      <c r="G14" s="54" t="e">
        <f>#REF!</f>
        <v>#REF!</v>
      </c>
      <c r="H14" s="77" t="e">
        <f>#REF!</f>
        <v>#REF!</v>
      </c>
      <c r="I14" s="77" t="e">
        <f>#REF!</f>
        <v>#REF!</v>
      </c>
      <c r="J14" s="52" t="e">
        <f>#REF!</f>
        <v>#REF!</v>
      </c>
      <c r="K14" s="53" t="e">
        <f>#REF!</f>
        <v>#REF!</v>
      </c>
      <c r="L14" s="53" t="e">
        <f>#REF!</f>
        <v>#REF!</v>
      </c>
      <c r="M14" s="54" t="e">
        <f>#REF!</f>
        <v>#REF!</v>
      </c>
      <c r="N14" s="54" t="e">
        <f>#REF!</f>
        <v>#REF!</v>
      </c>
      <c r="O14" s="53" t="e">
        <f>#REF!</f>
        <v>#REF!</v>
      </c>
      <c r="P14" s="53" t="e">
        <f>#REF!</f>
        <v>#REF!</v>
      </c>
      <c r="Q14" s="53" t="e">
        <f>#REF!</f>
        <v>#REF!</v>
      </c>
      <c r="R14" s="53" t="e">
        <f>#REF!</f>
        <v>#REF!</v>
      </c>
      <c r="S14" s="55" t="e">
        <f>#REF!</f>
        <v>#REF!</v>
      </c>
      <c r="T14" s="52" t="e">
        <f>#REF!</f>
        <v>#REF!</v>
      </c>
      <c r="U14" s="53" t="e">
        <f>#REF!</f>
        <v>#REF!</v>
      </c>
      <c r="V14" s="53" t="e">
        <f>#REF!</f>
        <v>#REF!</v>
      </c>
      <c r="W14" s="54" t="e">
        <f>#REF!</f>
        <v>#REF!</v>
      </c>
      <c r="X14" s="54" t="e">
        <f>#REF!</f>
        <v>#REF!</v>
      </c>
      <c r="Y14" s="53" t="e">
        <f>#REF!</f>
        <v>#REF!</v>
      </c>
      <c r="Z14" s="53" t="e">
        <f>#REF!</f>
        <v>#REF!</v>
      </c>
      <c r="AA14" s="53" t="e">
        <f>#REF!</f>
        <v>#REF!</v>
      </c>
      <c r="AB14" s="53" t="e">
        <f>#REF!</f>
        <v>#REF!</v>
      </c>
      <c r="AC14" s="55" t="e">
        <f>#REF!</f>
        <v>#REF!</v>
      </c>
      <c r="AD14" s="156" t="e">
        <f>#REF!</f>
        <v>#REF!</v>
      </c>
      <c r="AE14" s="146" t="e">
        <f t="shared" si="0"/>
        <v>#REF!</v>
      </c>
      <c r="AF14" s="146" t="e">
        <f t="shared" si="1"/>
        <v>#REF!</v>
      </c>
      <c r="AG14" s="146" t="e">
        <f t="shared" si="2"/>
        <v>#REF!</v>
      </c>
      <c r="AH14" s="153" t="e">
        <f t="shared" si="3"/>
        <v>#REF!</v>
      </c>
      <c r="AI14" s="147" t="e">
        <f t="shared" si="4"/>
        <v>#REF!</v>
      </c>
      <c r="AJ14" s="148" t="e">
        <f t="shared" si="5"/>
        <v>#REF!</v>
      </c>
    </row>
    <row r="15" spans="1:36" ht="13.5">
      <c r="A15" s="72" t="e">
        <f>#REF!</f>
        <v>#REF!</v>
      </c>
      <c r="B15" s="73" t="e">
        <f>#REF!</f>
        <v>#REF!</v>
      </c>
      <c r="C15" s="73" t="e">
        <f>#REF!</f>
        <v>#REF!</v>
      </c>
      <c r="D15" s="74" t="str">
        <f t="shared" ca="1" si="6"/>
        <v>11_Коми_отчет_4 кв_2013.xlsm</v>
      </c>
      <c r="E15" s="75" t="str">
        <f t="shared" ca="1" si="7"/>
        <v>4 кв_2013.</v>
      </c>
      <c r="F15" s="76" t="e">
        <f>#REF!</f>
        <v>#REF!</v>
      </c>
      <c r="G15" s="54" t="e">
        <f>#REF!</f>
        <v>#REF!</v>
      </c>
      <c r="H15" s="77" t="e">
        <f>#REF!</f>
        <v>#REF!</v>
      </c>
      <c r="I15" s="77" t="e">
        <f>#REF!</f>
        <v>#REF!</v>
      </c>
      <c r="J15" s="52" t="e">
        <f>#REF!</f>
        <v>#REF!</v>
      </c>
      <c r="K15" s="53" t="e">
        <f>#REF!</f>
        <v>#REF!</v>
      </c>
      <c r="L15" s="53" t="e">
        <f>#REF!</f>
        <v>#REF!</v>
      </c>
      <c r="M15" s="54" t="e">
        <f>#REF!</f>
        <v>#REF!</v>
      </c>
      <c r="N15" s="54" t="e">
        <f>#REF!</f>
        <v>#REF!</v>
      </c>
      <c r="O15" s="53" t="e">
        <f>#REF!</f>
        <v>#REF!</v>
      </c>
      <c r="P15" s="53" t="e">
        <f>#REF!</f>
        <v>#REF!</v>
      </c>
      <c r="Q15" s="53" t="e">
        <f>#REF!</f>
        <v>#REF!</v>
      </c>
      <c r="R15" s="53" t="e">
        <f>#REF!</f>
        <v>#REF!</v>
      </c>
      <c r="S15" s="55" t="e">
        <f>#REF!</f>
        <v>#REF!</v>
      </c>
      <c r="T15" s="52" t="e">
        <f>#REF!</f>
        <v>#REF!</v>
      </c>
      <c r="U15" s="53" t="e">
        <f>#REF!</f>
        <v>#REF!</v>
      </c>
      <c r="V15" s="53" t="e">
        <f>#REF!</f>
        <v>#REF!</v>
      </c>
      <c r="W15" s="54" t="e">
        <f>#REF!</f>
        <v>#REF!</v>
      </c>
      <c r="X15" s="54" t="e">
        <f>#REF!</f>
        <v>#REF!</v>
      </c>
      <c r="Y15" s="53" t="e">
        <f>#REF!</f>
        <v>#REF!</v>
      </c>
      <c r="Z15" s="53" t="e">
        <f>#REF!</f>
        <v>#REF!</v>
      </c>
      <c r="AA15" s="53" t="e">
        <f>#REF!</f>
        <v>#REF!</v>
      </c>
      <c r="AB15" s="53" t="e">
        <f>#REF!</f>
        <v>#REF!</v>
      </c>
      <c r="AC15" s="55" t="e">
        <f>#REF!</f>
        <v>#REF!</v>
      </c>
      <c r="AD15" s="156" t="e">
        <f>#REF!</f>
        <v>#REF!</v>
      </c>
      <c r="AE15" s="146" t="e">
        <f t="shared" si="0"/>
        <v>#REF!</v>
      </c>
      <c r="AF15" s="146" t="e">
        <f t="shared" si="1"/>
        <v>#REF!</v>
      </c>
      <c r="AG15" s="146" t="e">
        <f t="shared" si="2"/>
        <v>#REF!</v>
      </c>
      <c r="AH15" s="153" t="e">
        <f t="shared" si="3"/>
        <v>#REF!</v>
      </c>
      <c r="AI15" s="147" t="e">
        <f t="shared" si="4"/>
        <v>#REF!</v>
      </c>
      <c r="AJ15" s="148" t="e">
        <f t="shared" si="5"/>
        <v>#REF!</v>
      </c>
    </row>
    <row r="16" spans="1:36" ht="13.5">
      <c r="A16" s="72" t="e">
        <f>#REF!</f>
        <v>#REF!</v>
      </c>
      <c r="B16" s="73" t="e">
        <f>#REF!</f>
        <v>#REF!</v>
      </c>
      <c r="C16" s="73" t="e">
        <f>#REF!</f>
        <v>#REF!</v>
      </c>
      <c r="D16" s="74" t="str">
        <f t="shared" ca="1" si="6"/>
        <v>11_Коми_отчет_4 кв_2013.xlsm</v>
      </c>
      <c r="E16" s="75" t="str">
        <f t="shared" ca="1" si="7"/>
        <v>4 кв_2013.</v>
      </c>
      <c r="F16" s="76" t="e">
        <f>#REF!</f>
        <v>#REF!</v>
      </c>
      <c r="G16" s="54" t="e">
        <f>#REF!</f>
        <v>#REF!</v>
      </c>
      <c r="H16" s="77" t="e">
        <f>#REF!</f>
        <v>#REF!</v>
      </c>
      <c r="I16" s="77" t="e">
        <f>#REF!</f>
        <v>#REF!</v>
      </c>
      <c r="J16" s="52" t="e">
        <f>#REF!</f>
        <v>#REF!</v>
      </c>
      <c r="K16" s="53" t="e">
        <f>#REF!</f>
        <v>#REF!</v>
      </c>
      <c r="L16" s="53" t="e">
        <f>#REF!</f>
        <v>#REF!</v>
      </c>
      <c r="M16" s="54" t="e">
        <f>#REF!</f>
        <v>#REF!</v>
      </c>
      <c r="N16" s="54" t="e">
        <f>#REF!</f>
        <v>#REF!</v>
      </c>
      <c r="O16" s="53" t="e">
        <f>#REF!</f>
        <v>#REF!</v>
      </c>
      <c r="P16" s="53" t="e">
        <f>#REF!</f>
        <v>#REF!</v>
      </c>
      <c r="Q16" s="53" t="e">
        <f>#REF!</f>
        <v>#REF!</v>
      </c>
      <c r="R16" s="53" t="e">
        <f>#REF!</f>
        <v>#REF!</v>
      </c>
      <c r="S16" s="55" t="e">
        <f>#REF!</f>
        <v>#REF!</v>
      </c>
      <c r="T16" s="52" t="e">
        <f>#REF!</f>
        <v>#REF!</v>
      </c>
      <c r="U16" s="53" t="e">
        <f>#REF!</f>
        <v>#REF!</v>
      </c>
      <c r="V16" s="53" t="e">
        <f>#REF!</f>
        <v>#REF!</v>
      </c>
      <c r="W16" s="54" t="e">
        <f>#REF!</f>
        <v>#REF!</v>
      </c>
      <c r="X16" s="54" t="e">
        <f>#REF!</f>
        <v>#REF!</v>
      </c>
      <c r="Y16" s="53" t="e">
        <f>#REF!</f>
        <v>#REF!</v>
      </c>
      <c r="Z16" s="53" t="e">
        <f>#REF!</f>
        <v>#REF!</v>
      </c>
      <c r="AA16" s="53" t="e">
        <f>#REF!</f>
        <v>#REF!</v>
      </c>
      <c r="AB16" s="53" t="e">
        <f>#REF!</f>
        <v>#REF!</v>
      </c>
      <c r="AC16" s="55" t="e">
        <f>#REF!</f>
        <v>#REF!</v>
      </c>
      <c r="AD16" s="156" t="e">
        <f>#REF!</f>
        <v>#REF!</v>
      </c>
      <c r="AE16" s="146" t="e">
        <f t="shared" si="0"/>
        <v>#REF!</v>
      </c>
      <c r="AF16" s="146" t="e">
        <f t="shared" si="1"/>
        <v>#REF!</v>
      </c>
      <c r="AG16" s="146" t="e">
        <f t="shared" si="2"/>
        <v>#REF!</v>
      </c>
      <c r="AH16" s="153" t="e">
        <f t="shared" si="3"/>
        <v>#REF!</v>
      </c>
      <c r="AI16" s="147" t="e">
        <f t="shared" si="4"/>
        <v>#REF!</v>
      </c>
      <c r="AJ16" s="148" t="e">
        <f t="shared" si="5"/>
        <v>#REF!</v>
      </c>
    </row>
    <row r="17" spans="1:36" ht="13.5">
      <c r="A17" s="72" t="e">
        <f>#REF!</f>
        <v>#REF!</v>
      </c>
      <c r="B17" s="73" t="e">
        <f>#REF!</f>
        <v>#REF!</v>
      </c>
      <c r="C17" s="73" t="e">
        <f>#REF!</f>
        <v>#REF!</v>
      </c>
      <c r="D17" s="74" t="str">
        <f t="shared" ca="1" si="6"/>
        <v>11_Коми_отчет_4 кв_2013.xlsm</v>
      </c>
      <c r="E17" s="75" t="str">
        <f t="shared" ca="1" si="7"/>
        <v>4 кв_2013.</v>
      </c>
      <c r="F17" s="76" t="e">
        <f>#REF!</f>
        <v>#REF!</v>
      </c>
      <c r="G17" s="54" t="e">
        <f>#REF!</f>
        <v>#REF!</v>
      </c>
      <c r="H17" s="77" t="e">
        <f>#REF!</f>
        <v>#REF!</v>
      </c>
      <c r="I17" s="77" t="e">
        <f>#REF!</f>
        <v>#REF!</v>
      </c>
      <c r="J17" s="52" t="e">
        <f>#REF!</f>
        <v>#REF!</v>
      </c>
      <c r="K17" s="53" t="e">
        <f>#REF!</f>
        <v>#REF!</v>
      </c>
      <c r="L17" s="53" t="e">
        <f>#REF!</f>
        <v>#REF!</v>
      </c>
      <c r="M17" s="54" t="e">
        <f>#REF!</f>
        <v>#REF!</v>
      </c>
      <c r="N17" s="54" t="e">
        <f>#REF!</f>
        <v>#REF!</v>
      </c>
      <c r="O17" s="53" t="e">
        <f>#REF!</f>
        <v>#REF!</v>
      </c>
      <c r="P17" s="53" t="e">
        <f>#REF!</f>
        <v>#REF!</v>
      </c>
      <c r="Q17" s="53" t="e">
        <f>#REF!</f>
        <v>#REF!</v>
      </c>
      <c r="R17" s="53" t="e">
        <f>#REF!</f>
        <v>#REF!</v>
      </c>
      <c r="S17" s="55" t="e">
        <f>#REF!</f>
        <v>#REF!</v>
      </c>
      <c r="T17" s="52" t="e">
        <f>#REF!</f>
        <v>#REF!</v>
      </c>
      <c r="U17" s="53" t="e">
        <f>#REF!</f>
        <v>#REF!</v>
      </c>
      <c r="V17" s="53" t="e">
        <f>#REF!</f>
        <v>#REF!</v>
      </c>
      <c r="W17" s="54" t="e">
        <f>#REF!</f>
        <v>#REF!</v>
      </c>
      <c r="X17" s="54" t="e">
        <f>#REF!</f>
        <v>#REF!</v>
      </c>
      <c r="Y17" s="53" t="e">
        <f>#REF!</f>
        <v>#REF!</v>
      </c>
      <c r="Z17" s="53" t="e">
        <f>#REF!</f>
        <v>#REF!</v>
      </c>
      <c r="AA17" s="53" t="e">
        <f>#REF!</f>
        <v>#REF!</v>
      </c>
      <c r="AB17" s="53" t="e">
        <f>#REF!</f>
        <v>#REF!</v>
      </c>
      <c r="AC17" s="55" t="e">
        <f>#REF!</f>
        <v>#REF!</v>
      </c>
      <c r="AD17" s="156" t="e">
        <f>#REF!</f>
        <v>#REF!</v>
      </c>
      <c r="AE17" s="146" t="e">
        <f t="shared" si="0"/>
        <v>#REF!</v>
      </c>
      <c r="AF17" s="146" t="e">
        <f t="shared" si="1"/>
        <v>#REF!</v>
      </c>
      <c r="AG17" s="146" t="e">
        <f t="shared" si="2"/>
        <v>#REF!</v>
      </c>
      <c r="AH17" s="153" t="e">
        <f t="shared" si="3"/>
        <v>#REF!</v>
      </c>
      <c r="AI17" s="147" t="e">
        <f t="shared" si="4"/>
        <v>#REF!</v>
      </c>
      <c r="AJ17" s="148" t="e">
        <f t="shared" si="5"/>
        <v>#REF!</v>
      </c>
    </row>
    <row r="18" spans="1:36" ht="13.5">
      <c r="A18" s="72" t="e">
        <f>#REF!</f>
        <v>#REF!</v>
      </c>
      <c r="B18" s="73" t="e">
        <f>#REF!</f>
        <v>#REF!</v>
      </c>
      <c r="C18" s="73" t="e">
        <f>#REF!</f>
        <v>#REF!</v>
      </c>
      <c r="D18" s="74" t="str">
        <f t="shared" ca="1" si="6"/>
        <v>11_Коми_отчет_4 кв_2013.xlsm</v>
      </c>
      <c r="E18" s="75" t="str">
        <f t="shared" ca="1" si="7"/>
        <v>4 кв_2013.</v>
      </c>
      <c r="F18" s="76" t="e">
        <f>#REF!</f>
        <v>#REF!</v>
      </c>
      <c r="G18" s="54" t="e">
        <f>#REF!</f>
        <v>#REF!</v>
      </c>
      <c r="H18" s="77" t="e">
        <f>#REF!</f>
        <v>#REF!</v>
      </c>
      <c r="I18" s="77" t="e">
        <f>#REF!</f>
        <v>#REF!</v>
      </c>
      <c r="J18" s="52" t="e">
        <f>#REF!</f>
        <v>#REF!</v>
      </c>
      <c r="K18" s="53" t="e">
        <f>#REF!</f>
        <v>#REF!</v>
      </c>
      <c r="L18" s="53" t="e">
        <f>#REF!</f>
        <v>#REF!</v>
      </c>
      <c r="M18" s="54" t="e">
        <f>#REF!</f>
        <v>#REF!</v>
      </c>
      <c r="N18" s="54" t="e">
        <f>#REF!</f>
        <v>#REF!</v>
      </c>
      <c r="O18" s="53" t="e">
        <f>#REF!</f>
        <v>#REF!</v>
      </c>
      <c r="P18" s="53" t="e">
        <f>#REF!</f>
        <v>#REF!</v>
      </c>
      <c r="Q18" s="53" t="e">
        <f>#REF!</f>
        <v>#REF!</v>
      </c>
      <c r="R18" s="53" t="e">
        <f>#REF!</f>
        <v>#REF!</v>
      </c>
      <c r="S18" s="55" t="e">
        <f>#REF!</f>
        <v>#REF!</v>
      </c>
      <c r="T18" s="52" t="e">
        <f>#REF!</f>
        <v>#REF!</v>
      </c>
      <c r="U18" s="53" t="e">
        <f>#REF!</f>
        <v>#REF!</v>
      </c>
      <c r="V18" s="53" t="e">
        <f>#REF!</f>
        <v>#REF!</v>
      </c>
      <c r="W18" s="54" t="e">
        <f>#REF!</f>
        <v>#REF!</v>
      </c>
      <c r="X18" s="54" t="e">
        <f>#REF!</f>
        <v>#REF!</v>
      </c>
      <c r="Y18" s="53" t="e">
        <f>#REF!</f>
        <v>#REF!</v>
      </c>
      <c r="Z18" s="53" t="e">
        <f>#REF!</f>
        <v>#REF!</v>
      </c>
      <c r="AA18" s="53" t="e">
        <f>#REF!</f>
        <v>#REF!</v>
      </c>
      <c r="AB18" s="53" t="e">
        <f>#REF!</f>
        <v>#REF!</v>
      </c>
      <c r="AC18" s="55" t="e">
        <f>#REF!</f>
        <v>#REF!</v>
      </c>
      <c r="AD18" s="156" t="e">
        <f>#REF!</f>
        <v>#REF!</v>
      </c>
      <c r="AE18" s="146" t="e">
        <f t="shared" si="0"/>
        <v>#REF!</v>
      </c>
      <c r="AF18" s="146" t="e">
        <f t="shared" si="1"/>
        <v>#REF!</v>
      </c>
      <c r="AG18" s="146" t="e">
        <f t="shared" si="2"/>
        <v>#REF!</v>
      </c>
      <c r="AH18" s="153" t="e">
        <f t="shared" si="3"/>
        <v>#REF!</v>
      </c>
      <c r="AI18" s="147" t="e">
        <f t="shared" si="4"/>
        <v>#REF!</v>
      </c>
      <c r="AJ18" s="148" t="e">
        <f t="shared" si="5"/>
        <v>#REF!</v>
      </c>
    </row>
    <row r="19" spans="1:36" ht="13.5">
      <c r="A19" s="72" t="e">
        <f>#REF!</f>
        <v>#REF!</v>
      </c>
      <c r="B19" s="73" t="e">
        <f>#REF!</f>
        <v>#REF!</v>
      </c>
      <c r="C19" s="73" t="e">
        <f>#REF!</f>
        <v>#REF!</v>
      </c>
      <c r="D19" s="74" t="str">
        <f t="shared" ca="1" si="6"/>
        <v>11_Коми_отчет_4 кв_2013.xlsm</v>
      </c>
      <c r="E19" s="75" t="str">
        <f t="shared" ca="1" si="7"/>
        <v>4 кв_2013.</v>
      </c>
      <c r="F19" s="76" t="e">
        <f>#REF!</f>
        <v>#REF!</v>
      </c>
      <c r="G19" s="54" t="e">
        <f>#REF!</f>
        <v>#REF!</v>
      </c>
      <c r="H19" s="77" t="e">
        <f>#REF!</f>
        <v>#REF!</v>
      </c>
      <c r="I19" s="77" t="e">
        <f>#REF!</f>
        <v>#REF!</v>
      </c>
      <c r="J19" s="52" t="e">
        <f>#REF!</f>
        <v>#REF!</v>
      </c>
      <c r="K19" s="53" t="e">
        <f>#REF!</f>
        <v>#REF!</v>
      </c>
      <c r="L19" s="53" t="e">
        <f>#REF!</f>
        <v>#REF!</v>
      </c>
      <c r="M19" s="54" t="e">
        <f>#REF!</f>
        <v>#REF!</v>
      </c>
      <c r="N19" s="54" t="e">
        <f>#REF!</f>
        <v>#REF!</v>
      </c>
      <c r="O19" s="53" t="e">
        <f>#REF!</f>
        <v>#REF!</v>
      </c>
      <c r="P19" s="53" t="e">
        <f>#REF!</f>
        <v>#REF!</v>
      </c>
      <c r="Q19" s="53" t="e">
        <f>#REF!</f>
        <v>#REF!</v>
      </c>
      <c r="R19" s="53" t="e">
        <f>#REF!</f>
        <v>#REF!</v>
      </c>
      <c r="S19" s="55" t="e">
        <f>#REF!</f>
        <v>#REF!</v>
      </c>
      <c r="T19" s="52" t="e">
        <f>#REF!</f>
        <v>#REF!</v>
      </c>
      <c r="U19" s="53" t="e">
        <f>#REF!</f>
        <v>#REF!</v>
      </c>
      <c r="V19" s="53" t="e">
        <f>#REF!</f>
        <v>#REF!</v>
      </c>
      <c r="W19" s="54" t="e">
        <f>#REF!</f>
        <v>#REF!</v>
      </c>
      <c r="X19" s="54" t="e">
        <f>#REF!</f>
        <v>#REF!</v>
      </c>
      <c r="Y19" s="53" t="e">
        <f>#REF!</f>
        <v>#REF!</v>
      </c>
      <c r="Z19" s="53" t="e">
        <f>#REF!</f>
        <v>#REF!</v>
      </c>
      <c r="AA19" s="53" t="e">
        <f>#REF!</f>
        <v>#REF!</v>
      </c>
      <c r="AB19" s="53" t="e">
        <f>#REF!</f>
        <v>#REF!</v>
      </c>
      <c r="AC19" s="55" t="e">
        <f>#REF!</f>
        <v>#REF!</v>
      </c>
      <c r="AD19" s="156" t="e">
        <f>#REF!</f>
        <v>#REF!</v>
      </c>
      <c r="AE19" s="146" t="e">
        <f t="shared" si="0"/>
        <v>#REF!</v>
      </c>
      <c r="AF19" s="146" t="e">
        <f t="shared" si="1"/>
        <v>#REF!</v>
      </c>
      <c r="AG19" s="146" t="e">
        <f t="shared" si="2"/>
        <v>#REF!</v>
      </c>
      <c r="AH19" s="153" t="e">
        <f t="shared" si="3"/>
        <v>#REF!</v>
      </c>
      <c r="AI19" s="147" t="e">
        <f t="shared" si="4"/>
        <v>#REF!</v>
      </c>
      <c r="AJ19" s="148" t="e">
        <f t="shared" si="5"/>
        <v>#REF!</v>
      </c>
    </row>
    <row r="20" spans="1:36" ht="13.5">
      <c r="A20" s="72" t="e">
        <f>#REF!</f>
        <v>#REF!</v>
      </c>
      <c r="B20" s="73" t="e">
        <f>#REF!</f>
        <v>#REF!</v>
      </c>
      <c r="C20" s="73" t="e">
        <f>#REF!</f>
        <v>#REF!</v>
      </c>
      <c r="D20" s="74" t="str">
        <f t="shared" ca="1" si="6"/>
        <v>11_Коми_отчет_4 кв_2013.xlsm</v>
      </c>
      <c r="E20" s="75" t="str">
        <f t="shared" ca="1" si="7"/>
        <v>4 кв_2013.</v>
      </c>
      <c r="F20" s="76" t="e">
        <f>#REF!</f>
        <v>#REF!</v>
      </c>
      <c r="G20" s="54" t="e">
        <f>#REF!</f>
        <v>#REF!</v>
      </c>
      <c r="H20" s="77" t="e">
        <f>#REF!</f>
        <v>#REF!</v>
      </c>
      <c r="I20" s="77" t="e">
        <f>#REF!</f>
        <v>#REF!</v>
      </c>
      <c r="J20" s="52" t="e">
        <f>#REF!</f>
        <v>#REF!</v>
      </c>
      <c r="K20" s="53" t="e">
        <f>#REF!</f>
        <v>#REF!</v>
      </c>
      <c r="L20" s="53" t="e">
        <f>#REF!</f>
        <v>#REF!</v>
      </c>
      <c r="M20" s="54" t="e">
        <f>#REF!</f>
        <v>#REF!</v>
      </c>
      <c r="N20" s="54" t="e">
        <f>#REF!</f>
        <v>#REF!</v>
      </c>
      <c r="O20" s="53" t="e">
        <f>#REF!</f>
        <v>#REF!</v>
      </c>
      <c r="P20" s="53" t="e">
        <f>#REF!</f>
        <v>#REF!</v>
      </c>
      <c r="Q20" s="53" t="e">
        <f>#REF!</f>
        <v>#REF!</v>
      </c>
      <c r="R20" s="53" t="e">
        <f>#REF!</f>
        <v>#REF!</v>
      </c>
      <c r="S20" s="55" t="e">
        <f>#REF!</f>
        <v>#REF!</v>
      </c>
      <c r="T20" s="52" t="e">
        <f>#REF!</f>
        <v>#REF!</v>
      </c>
      <c r="U20" s="53" t="e">
        <f>#REF!</f>
        <v>#REF!</v>
      </c>
      <c r="V20" s="53" t="e">
        <f>#REF!</f>
        <v>#REF!</v>
      </c>
      <c r="W20" s="54" t="e">
        <f>#REF!</f>
        <v>#REF!</v>
      </c>
      <c r="X20" s="54" t="e">
        <f>#REF!</f>
        <v>#REF!</v>
      </c>
      <c r="Y20" s="53" t="e">
        <f>#REF!</f>
        <v>#REF!</v>
      </c>
      <c r="Z20" s="53" t="e">
        <f>#REF!</f>
        <v>#REF!</v>
      </c>
      <c r="AA20" s="53" t="e">
        <f>#REF!</f>
        <v>#REF!</v>
      </c>
      <c r="AB20" s="53" t="e">
        <f>#REF!</f>
        <v>#REF!</v>
      </c>
      <c r="AC20" s="55" t="e">
        <f>#REF!</f>
        <v>#REF!</v>
      </c>
      <c r="AD20" s="156" t="e">
        <f>#REF!</f>
        <v>#REF!</v>
      </c>
      <c r="AE20" s="146" t="e">
        <f t="shared" si="0"/>
        <v>#REF!</v>
      </c>
      <c r="AF20" s="146" t="e">
        <f t="shared" si="1"/>
        <v>#REF!</v>
      </c>
      <c r="AG20" s="146" t="e">
        <f t="shared" si="2"/>
        <v>#REF!</v>
      </c>
      <c r="AH20" s="153" t="e">
        <f t="shared" si="3"/>
        <v>#REF!</v>
      </c>
      <c r="AI20" s="147" t="e">
        <f t="shared" si="4"/>
        <v>#REF!</v>
      </c>
      <c r="AJ20" s="148" t="e">
        <f t="shared" si="5"/>
        <v>#REF!</v>
      </c>
    </row>
    <row r="21" spans="1:36" ht="13.5">
      <c r="A21" s="72" t="e">
        <f>#REF!</f>
        <v>#REF!</v>
      </c>
      <c r="B21" s="73" t="e">
        <f>#REF!</f>
        <v>#REF!</v>
      </c>
      <c r="C21" s="73" t="e">
        <f>#REF!</f>
        <v>#REF!</v>
      </c>
      <c r="D21" s="74" t="str">
        <f t="shared" ca="1" si="6"/>
        <v>11_Коми_отчет_4 кв_2013.xlsm</v>
      </c>
      <c r="E21" s="75" t="str">
        <f t="shared" ca="1" si="7"/>
        <v>4 кв_2013.</v>
      </c>
      <c r="F21" s="76" t="e">
        <f>#REF!</f>
        <v>#REF!</v>
      </c>
      <c r="G21" s="54" t="e">
        <f>#REF!</f>
        <v>#REF!</v>
      </c>
      <c r="H21" s="77" t="e">
        <f>#REF!</f>
        <v>#REF!</v>
      </c>
      <c r="I21" s="77" t="e">
        <f>#REF!</f>
        <v>#REF!</v>
      </c>
      <c r="J21" s="52" t="e">
        <f>#REF!</f>
        <v>#REF!</v>
      </c>
      <c r="K21" s="53" t="e">
        <f>#REF!</f>
        <v>#REF!</v>
      </c>
      <c r="L21" s="53" t="e">
        <f>#REF!</f>
        <v>#REF!</v>
      </c>
      <c r="M21" s="54" t="e">
        <f>#REF!</f>
        <v>#REF!</v>
      </c>
      <c r="N21" s="54" t="e">
        <f>#REF!</f>
        <v>#REF!</v>
      </c>
      <c r="O21" s="53" t="e">
        <f>#REF!</f>
        <v>#REF!</v>
      </c>
      <c r="P21" s="53" t="e">
        <f>#REF!</f>
        <v>#REF!</v>
      </c>
      <c r="Q21" s="53" t="e">
        <f>#REF!</f>
        <v>#REF!</v>
      </c>
      <c r="R21" s="53" t="e">
        <f>#REF!</f>
        <v>#REF!</v>
      </c>
      <c r="S21" s="55" t="e">
        <f>#REF!</f>
        <v>#REF!</v>
      </c>
      <c r="T21" s="52" t="e">
        <f>#REF!</f>
        <v>#REF!</v>
      </c>
      <c r="U21" s="53" t="e">
        <f>#REF!</f>
        <v>#REF!</v>
      </c>
      <c r="V21" s="53" t="e">
        <f>#REF!</f>
        <v>#REF!</v>
      </c>
      <c r="W21" s="54" t="e">
        <f>#REF!</f>
        <v>#REF!</v>
      </c>
      <c r="X21" s="54" t="e">
        <f>#REF!</f>
        <v>#REF!</v>
      </c>
      <c r="Y21" s="53" t="e">
        <f>#REF!</f>
        <v>#REF!</v>
      </c>
      <c r="Z21" s="53" t="e">
        <f>#REF!</f>
        <v>#REF!</v>
      </c>
      <c r="AA21" s="53" t="e">
        <f>#REF!</f>
        <v>#REF!</v>
      </c>
      <c r="AB21" s="53" t="e">
        <f>#REF!</f>
        <v>#REF!</v>
      </c>
      <c r="AC21" s="55" t="e">
        <f>#REF!</f>
        <v>#REF!</v>
      </c>
      <c r="AD21" s="156" t="e">
        <f>#REF!</f>
        <v>#REF!</v>
      </c>
      <c r="AE21" s="146" t="e">
        <f t="shared" si="0"/>
        <v>#REF!</v>
      </c>
      <c r="AF21" s="146" t="e">
        <f t="shared" si="1"/>
        <v>#REF!</v>
      </c>
      <c r="AG21" s="146" t="e">
        <f t="shared" si="2"/>
        <v>#REF!</v>
      </c>
      <c r="AH21" s="153" t="e">
        <f t="shared" si="3"/>
        <v>#REF!</v>
      </c>
      <c r="AI21" s="147" t="e">
        <f t="shared" si="4"/>
        <v>#REF!</v>
      </c>
      <c r="AJ21" s="148" t="e">
        <f t="shared" si="5"/>
        <v>#REF!</v>
      </c>
    </row>
    <row r="22" spans="1:36" ht="13.5">
      <c r="A22" s="72" t="e">
        <f>#REF!</f>
        <v>#REF!</v>
      </c>
      <c r="B22" s="73" t="e">
        <f>#REF!</f>
        <v>#REF!</v>
      </c>
      <c r="C22" s="73" t="e">
        <f>#REF!</f>
        <v>#REF!</v>
      </c>
      <c r="D22" s="74" t="str">
        <f t="shared" ca="1" si="6"/>
        <v>11_Коми_отчет_4 кв_2013.xlsm</v>
      </c>
      <c r="E22" s="75" t="str">
        <f t="shared" ca="1" si="7"/>
        <v>4 кв_2013.</v>
      </c>
      <c r="F22" s="76" t="e">
        <f>#REF!</f>
        <v>#REF!</v>
      </c>
      <c r="G22" s="54" t="e">
        <f>#REF!</f>
        <v>#REF!</v>
      </c>
      <c r="H22" s="77" t="e">
        <f>#REF!</f>
        <v>#REF!</v>
      </c>
      <c r="I22" s="77" t="e">
        <f>#REF!</f>
        <v>#REF!</v>
      </c>
      <c r="J22" s="52" t="e">
        <f>#REF!</f>
        <v>#REF!</v>
      </c>
      <c r="K22" s="53" t="e">
        <f>#REF!</f>
        <v>#REF!</v>
      </c>
      <c r="L22" s="53" t="e">
        <f>#REF!</f>
        <v>#REF!</v>
      </c>
      <c r="M22" s="54" t="e">
        <f>#REF!</f>
        <v>#REF!</v>
      </c>
      <c r="N22" s="54" t="e">
        <f>#REF!</f>
        <v>#REF!</v>
      </c>
      <c r="O22" s="53" t="e">
        <f>#REF!</f>
        <v>#REF!</v>
      </c>
      <c r="P22" s="53" t="e">
        <f>#REF!</f>
        <v>#REF!</v>
      </c>
      <c r="Q22" s="53" t="e">
        <f>#REF!</f>
        <v>#REF!</v>
      </c>
      <c r="R22" s="53" t="e">
        <f>#REF!</f>
        <v>#REF!</v>
      </c>
      <c r="S22" s="55" t="e">
        <f>#REF!</f>
        <v>#REF!</v>
      </c>
      <c r="T22" s="52" t="e">
        <f>#REF!</f>
        <v>#REF!</v>
      </c>
      <c r="U22" s="53" t="e">
        <f>#REF!</f>
        <v>#REF!</v>
      </c>
      <c r="V22" s="53" t="e">
        <f>#REF!</f>
        <v>#REF!</v>
      </c>
      <c r="W22" s="54" t="e">
        <f>#REF!</f>
        <v>#REF!</v>
      </c>
      <c r="X22" s="54" t="e">
        <f>#REF!</f>
        <v>#REF!</v>
      </c>
      <c r="Y22" s="53" t="e">
        <f>#REF!</f>
        <v>#REF!</v>
      </c>
      <c r="Z22" s="53" t="e">
        <f>#REF!</f>
        <v>#REF!</v>
      </c>
      <c r="AA22" s="53" t="e">
        <f>#REF!</f>
        <v>#REF!</v>
      </c>
      <c r="AB22" s="53" t="e">
        <f>#REF!</f>
        <v>#REF!</v>
      </c>
      <c r="AC22" s="55" t="e">
        <f>#REF!</f>
        <v>#REF!</v>
      </c>
      <c r="AD22" s="156" t="e">
        <f>#REF!</f>
        <v>#REF!</v>
      </c>
      <c r="AE22" s="146" t="e">
        <f t="shared" si="0"/>
        <v>#REF!</v>
      </c>
      <c r="AF22" s="146" t="e">
        <f t="shared" si="1"/>
        <v>#REF!</v>
      </c>
      <c r="AG22" s="146" t="e">
        <f t="shared" si="2"/>
        <v>#REF!</v>
      </c>
      <c r="AH22" s="153" t="e">
        <f t="shared" si="3"/>
        <v>#REF!</v>
      </c>
      <c r="AI22" s="147" t="e">
        <f t="shared" si="4"/>
        <v>#REF!</v>
      </c>
      <c r="AJ22" s="148" t="e">
        <f t="shared" si="5"/>
        <v>#REF!</v>
      </c>
    </row>
    <row r="23" spans="1:36" ht="13.5">
      <c r="A23" s="72" t="e">
        <f>#REF!</f>
        <v>#REF!</v>
      </c>
      <c r="B23" s="73" t="e">
        <f>#REF!</f>
        <v>#REF!</v>
      </c>
      <c r="C23" s="73" t="e">
        <f>#REF!</f>
        <v>#REF!</v>
      </c>
      <c r="D23" s="74" t="str">
        <f t="shared" ca="1" si="6"/>
        <v>11_Коми_отчет_4 кв_2013.xlsm</v>
      </c>
      <c r="E23" s="75" t="str">
        <f t="shared" ca="1" si="7"/>
        <v>4 кв_2013.</v>
      </c>
      <c r="F23" s="76" t="e">
        <f>#REF!</f>
        <v>#REF!</v>
      </c>
      <c r="G23" s="54" t="e">
        <f>#REF!</f>
        <v>#REF!</v>
      </c>
      <c r="H23" s="77" t="e">
        <f>#REF!</f>
        <v>#REF!</v>
      </c>
      <c r="I23" s="77" t="e">
        <f>#REF!</f>
        <v>#REF!</v>
      </c>
      <c r="J23" s="52" t="e">
        <f>#REF!</f>
        <v>#REF!</v>
      </c>
      <c r="K23" s="53" t="e">
        <f>#REF!</f>
        <v>#REF!</v>
      </c>
      <c r="L23" s="53" t="e">
        <f>#REF!</f>
        <v>#REF!</v>
      </c>
      <c r="M23" s="54" t="e">
        <f>#REF!</f>
        <v>#REF!</v>
      </c>
      <c r="N23" s="54" t="e">
        <f>#REF!</f>
        <v>#REF!</v>
      </c>
      <c r="O23" s="53" t="e">
        <f>#REF!</f>
        <v>#REF!</v>
      </c>
      <c r="P23" s="53" t="e">
        <f>#REF!</f>
        <v>#REF!</v>
      </c>
      <c r="Q23" s="53" t="e">
        <f>#REF!</f>
        <v>#REF!</v>
      </c>
      <c r="R23" s="53" t="e">
        <f>#REF!</f>
        <v>#REF!</v>
      </c>
      <c r="S23" s="55" t="e">
        <f>#REF!</f>
        <v>#REF!</v>
      </c>
      <c r="T23" s="52" t="e">
        <f>#REF!</f>
        <v>#REF!</v>
      </c>
      <c r="U23" s="53" t="e">
        <f>#REF!</f>
        <v>#REF!</v>
      </c>
      <c r="V23" s="53" t="e">
        <f>#REF!</f>
        <v>#REF!</v>
      </c>
      <c r="W23" s="54" t="e">
        <f>#REF!</f>
        <v>#REF!</v>
      </c>
      <c r="X23" s="54" t="e">
        <f>#REF!</f>
        <v>#REF!</v>
      </c>
      <c r="Y23" s="53" t="e">
        <f>#REF!</f>
        <v>#REF!</v>
      </c>
      <c r="Z23" s="53" t="e">
        <f>#REF!</f>
        <v>#REF!</v>
      </c>
      <c r="AA23" s="53" t="e">
        <f>#REF!</f>
        <v>#REF!</v>
      </c>
      <c r="AB23" s="53" t="e">
        <f>#REF!</f>
        <v>#REF!</v>
      </c>
      <c r="AC23" s="55" t="e">
        <f>#REF!</f>
        <v>#REF!</v>
      </c>
      <c r="AD23" s="156" t="e">
        <f>#REF!</f>
        <v>#REF!</v>
      </c>
      <c r="AE23" s="146" t="e">
        <f t="shared" si="0"/>
        <v>#REF!</v>
      </c>
      <c r="AF23" s="146" t="e">
        <f t="shared" si="1"/>
        <v>#REF!</v>
      </c>
      <c r="AG23" s="146" t="e">
        <f t="shared" si="2"/>
        <v>#REF!</v>
      </c>
      <c r="AH23" s="153" t="e">
        <f t="shared" si="3"/>
        <v>#REF!</v>
      </c>
      <c r="AI23" s="147" t="e">
        <f t="shared" si="4"/>
        <v>#REF!</v>
      </c>
      <c r="AJ23" s="148" t="e">
        <f t="shared" si="5"/>
        <v>#REF!</v>
      </c>
    </row>
    <row r="24" spans="1:36" ht="13.5">
      <c r="A24" s="72" t="e">
        <f>#REF!</f>
        <v>#REF!</v>
      </c>
      <c r="B24" s="73" t="e">
        <f>#REF!</f>
        <v>#REF!</v>
      </c>
      <c r="C24" s="73" t="e">
        <f>#REF!</f>
        <v>#REF!</v>
      </c>
      <c r="D24" s="74" t="str">
        <f t="shared" ca="1" si="6"/>
        <v>11_Коми_отчет_4 кв_2013.xlsm</v>
      </c>
      <c r="E24" s="75" t="str">
        <f t="shared" ca="1" si="7"/>
        <v>4 кв_2013.</v>
      </c>
      <c r="F24" s="76" t="e">
        <f>#REF!</f>
        <v>#REF!</v>
      </c>
      <c r="G24" s="54" t="e">
        <f>#REF!</f>
        <v>#REF!</v>
      </c>
      <c r="H24" s="77" t="e">
        <f>#REF!</f>
        <v>#REF!</v>
      </c>
      <c r="I24" s="77" t="e">
        <f>#REF!</f>
        <v>#REF!</v>
      </c>
      <c r="J24" s="52" t="e">
        <f>#REF!</f>
        <v>#REF!</v>
      </c>
      <c r="K24" s="53" t="e">
        <f>#REF!</f>
        <v>#REF!</v>
      </c>
      <c r="L24" s="53" t="e">
        <f>#REF!</f>
        <v>#REF!</v>
      </c>
      <c r="M24" s="54" t="e">
        <f>#REF!</f>
        <v>#REF!</v>
      </c>
      <c r="N24" s="54" t="e">
        <f>#REF!</f>
        <v>#REF!</v>
      </c>
      <c r="O24" s="53" t="e">
        <f>#REF!</f>
        <v>#REF!</v>
      </c>
      <c r="P24" s="53" t="e">
        <f>#REF!</f>
        <v>#REF!</v>
      </c>
      <c r="Q24" s="53" t="e">
        <f>#REF!</f>
        <v>#REF!</v>
      </c>
      <c r="R24" s="53" t="e">
        <f>#REF!</f>
        <v>#REF!</v>
      </c>
      <c r="S24" s="55" t="e">
        <f>#REF!</f>
        <v>#REF!</v>
      </c>
      <c r="T24" s="52" t="e">
        <f>#REF!</f>
        <v>#REF!</v>
      </c>
      <c r="U24" s="53" t="e">
        <f>#REF!</f>
        <v>#REF!</v>
      </c>
      <c r="V24" s="53" t="e">
        <f>#REF!</f>
        <v>#REF!</v>
      </c>
      <c r="W24" s="54" t="e">
        <f>#REF!</f>
        <v>#REF!</v>
      </c>
      <c r="X24" s="54" t="e">
        <f>#REF!</f>
        <v>#REF!</v>
      </c>
      <c r="Y24" s="53" t="e">
        <f>#REF!</f>
        <v>#REF!</v>
      </c>
      <c r="Z24" s="53" t="e">
        <f>#REF!</f>
        <v>#REF!</v>
      </c>
      <c r="AA24" s="53" t="e">
        <f>#REF!</f>
        <v>#REF!</v>
      </c>
      <c r="AB24" s="53" t="e">
        <f>#REF!</f>
        <v>#REF!</v>
      </c>
      <c r="AC24" s="55" t="e">
        <f>#REF!</f>
        <v>#REF!</v>
      </c>
      <c r="AD24" s="156" t="e">
        <f>#REF!</f>
        <v>#REF!</v>
      </c>
      <c r="AE24" s="146" t="e">
        <f t="shared" si="0"/>
        <v>#REF!</v>
      </c>
      <c r="AF24" s="146" t="e">
        <f t="shared" si="1"/>
        <v>#REF!</v>
      </c>
      <c r="AG24" s="146" t="e">
        <f t="shared" si="2"/>
        <v>#REF!</v>
      </c>
      <c r="AH24" s="153" t="e">
        <f t="shared" si="3"/>
        <v>#REF!</v>
      </c>
      <c r="AI24" s="147" t="e">
        <f t="shared" si="4"/>
        <v>#REF!</v>
      </c>
      <c r="AJ24" s="148" t="e">
        <f t="shared" si="5"/>
        <v>#REF!</v>
      </c>
    </row>
    <row r="25" spans="1:36" ht="13.5">
      <c r="A25" s="72" t="e">
        <f>#REF!</f>
        <v>#REF!</v>
      </c>
      <c r="B25" s="73" t="e">
        <f>#REF!</f>
        <v>#REF!</v>
      </c>
      <c r="C25" s="73" t="e">
        <f>#REF!</f>
        <v>#REF!</v>
      </c>
      <c r="D25" s="74" t="str">
        <f t="shared" ca="1" si="6"/>
        <v>11_Коми_отчет_4 кв_2013.xlsm</v>
      </c>
      <c r="E25" s="75" t="str">
        <f t="shared" ca="1" si="7"/>
        <v>4 кв_2013.</v>
      </c>
      <c r="F25" s="76" t="e">
        <f>#REF!</f>
        <v>#REF!</v>
      </c>
      <c r="G25" s="54" t="e">
        <f>#REF!</f>
        <v>#REF!</v>
      </c>
      <c r="H25" s="77" t="e">
        <f>#REF!</f>
        <v>#REF!</v>
      </c>
      <c r="I25" s="77" t="e">
        <f>#REF!</f>
        <v>#REF!</v>
      </c>
      <c r="J25" s="52" t="e">
        <f>#REF!</f>
        <v>#REF!</v>
      </c>
      <c r="K25" s="53" t="e">
        <f>#REF!</f>
        <v>#REF!</v>
      </c>
      <c r="L25" s="53" t="e">
        <f>#REF!</f>
        <v>#REF!</v>
      </c>
      <c r="M25" s="54" t="e">
        <f>#REF!</f>
        <v>#REF!</v>
      </c>
      <c r="N25" s="54" t="e">
        <f>#REF!</f>
        <v>#REF!</v>
      </c>
      <c r="O25" s="53" t="e">
        <f>#REF!</f>
        <v>#REF!</v>
      </c>
      <c r="P25" s="53" t="e">
        <f>#REF!</f>
        <v>#REF!</v>
      </c>
      <c r="Q25" s="53" t="e">
        <f>#REF!</f>
        <v>#REF!</v>
      </c>
      <c r="R25" s="53" t="e">
        <f>#REF!</f>
        <v>#REF!</v>
      </c>
      <c r="S25" s="55" t="e">
        <f>#REF!</f>
        <v>#REF!</v>
      </c>
      <c r="T25" s="52" t="e">
        <f>#REF!</f>
        <v>#REF!</v>
      </c>
      <c r="U25" s="53" t="e">
        <f>#REF!</f>
        <v>#REF!</v>
      </c>
      <c r="V25" s="53" t="e">
        <f>#REF!</f>
        <v>#REF!</v>
      </c>
      <c r="W25" s="54" t="e">
        <f>#REF!</f>
        <v>#REF!</v>
      </c>
      <c r="X25" s="54" t="e">
        <f>#REF!</f>
        <v>#REF!</v>
      </c>
      <c r="Y25" s="53" t="e">
        <f>#REF!</f>
        <v>#REF!</v>
      </c>
      <c r="Z25" s="53" t="e">
        <f>#REF!</f>
        <v>#REF!</v>
      </c>
      <c r="AA25" s="53" t="e">
        <f>#REF!</f>
        <v>#REF!</v>
      </c>
      <c r="AB25" s="53" t="e">
        <f>#REF!</f>
        <v>#REF!</v>
      </c>
      <c r="AC25" s="55" t="e">
        <f>#REF!</f>
        <v>#REF!</v>
      </c>
      <c r="AD25" s="156" t="e">
        <f>#REF!</f>
        <v>#REF!</v>
      </c>
      <c r="AE25" s="146" t="e">
        <f t="shared" si="0"/>
        <v>#REF!</v>
      </c>
      <c r="AF25" s="146" t="e">
        <f t="shared" si="1"/>
        <v>#REF!</v>
      </c>
      <c r="AG25" s="146" t="e">
        <f t="shared" si="2"/>
        <v>#REF!</v>
      </c>
      <c r="AH25" s="153" t="e">
        <f t="shared" si="3"/>
        <v>#REF!</v>
      </c>
      <c r="AI25" s="147" t="e">
        <f t="shared" si="4"/>
        <v>#REF!</v>
      </c>
      <c r="AJ25" s="148" t="e">
        <f t="shared" si="5"/>
        <v>#REF!</v>
      </c>
    </row>
    <row r="26" spans="1:36" ht="13.5">
      <c r="A26" s="72" t="e">
        <f>#REF!</f>
        <v>#REF!</v>
      </c>
      <c r="B26" s="73" t="e">
        <f>#REF!</f>
        <v>#REF!</v>
      </c>
      <c r="C26" s="73" t="e">
        <f>#REF!</f>
        <v>#REF!</v>
      </c>
      <c r="D26" s="74" t="str">
        <f t="shared" ca="1" si="6"/>
        <v>11_Коми_отчет_4 кв_2013.xlsm</v>
      </c>
      <c r="E26" s="75" t="str">
        <f t="shared" ca="1" si="7"/>
        <v>4 кв_2013.</v>
      </c>
      <c r="F26" s="76" t="e">
        <f>#REF!</f>
        <v>#REF!</v>
      </c>
      <c r="G26" s="54" t="e">
        <f>#REF!</f>
        <v>#REF!</v>
      </c>
      <c r="H26" s="77" t="e">
        <f>#REF!</f>
        <v>#REF!</v>
      </c>
      <c r="I26" s="77" t="e">
        <f>#REF!</f>
        <v>#REF!</v>
      </c>
      <c r="J26" s="52" t="e">
        <f>#REF!</f>
        <v>#REF!</v>
      </c>
      <c r="K26" s="53" t="e">
        <f>#REF!</f>
        <v>#REF!</v>
      </c>
      <c r="L26" s="53" t="e">
        <f>#REF!</f>
        <v>#REF!</v>
      </c>
      <c r="M26" s="54" t="e">
        <f>#REF!</f>
        <v>#REF!</v>
      </c>
      <c r="N26" s="54" t="e">
        <f>#REF!</f>
        <v>#REF!</v>
      </c>
      <c r="O26" s="53" t="e">
        <f>#REF!</f>
        <v>#REF!</v>
      </c>
      <c r="P26" s="53" t="e">
        <f>#REF!</f>
        <v>#REF!</v>
      </c>
      <c r="Q26" s="53" t="e">
        <f>#REF!</f>
        <v>#REF!</v>
      </c>
      <c r="R26" s="53" t="e">
        <f>#REF!</f>
        <v>#REF!</v>
      </c>
      <c r="S26" s="55" t="e">
        <f>#REF!</f>
        <v>#REF!</v>
      </c>
      <c r="T26" s="52" t="e">
        <f>#REF!</f>
        <v>#REF!</v>
      </c>
      <c r="U26" s="53" t="e">
        <f>#REF!</f>
        <v>#REF!</v>
      </c>
      <c r="V26" s="53" t="e">
        <f>#REF!</f>
        <v>#REF!</v>
      </c>
      <c r="W26" s="54" t="e">
        <f>#REF!</f>
        <v>#REF!</v>
      </c>
      <c r="X26" s="54" t="e">
        <f>#REF!</f>
        <v>#REF!</v>
      </c>
      <c r="Y26" s="53" t="e">
        <f>#REF!</f>
        <v>#REF!</v>
      </c>
      <c r="Z26" s="53" t="e">
        <f>#REF!</f>
        <v>#REF!</v>
      </c>
      <c r="AA26" s="53" t="e">
        <f>#REF!</f>
        <v>#REF!</v>
      </c>
      <c r="AB26" s="53" t="e">
        <f>#REF!</f>
        <v>#REF!</v>
      </c>
      <c r="AC26" s="55" t="e">
        <f>#REF!</f>
        <v>#REF!</v>
      </c>
      <c r="AD26" s="156" t="e">
        <f>#REF!</f>
        <v>#REF!</v>
      </c>
      <c r="AE26" s="146" t="e">
        <f t="shared" si="0"/>
        <v>#REF!</v>
      </c>
      <c r="AF26" s="146" t="e">
        <f t="shared" si="1"/>
        <v>#REF!</v>
      </c>
      <c r="AG26" s="146" t="e">
        <f t="shared" si="2"/>
        <v>#REF!</v>
      </c>
      <c r="AH26" s="153" t="e">
        <f t="shared" si="3"/>
        <v>#REF!</v>
      </c>
      <c r="AI26" s="147" t="e">
        <f t="shared" si="4"/>
        <v>#REF!</v>
      </c>
      <c r="AJ26" s="148" t="e">
        <f t="shared" si="5"/>
        <v>#REF!</v>
      </c>
    </row>
    <row r="27" spans="1:36" ht="13.5">
      <c r="A27" s="72" t="e">
        <f>#REF!</f>
        <v>#REF!</v>
      </c>
      <c r="B27" s="73" t="e">
        <f>#REF!</f>
        <v>#REF!</v>
      </c>
      <c r="C27" s="73" t="e">
        <f>#REF!</f>
        <v>#REF!</v>
      </c>
      <c r="D27" s="74" t="str">
        <f t="shared" ca="1" si="6"/>
        <v>11_Коми_отчет_4 кв_2013.xlsm</v>
      </c>
      <c r="E27" s="75" t="str">
        <f t="shared" ca="1" si="7"/>
        <v>4 кв_2013.</v>
      </c>
      <c r="F27" s="76" t="e">
        <f>#REF!</f>
        <v>#REF!</v>
      </c>
      <c r="G27" s="54" t="e">
        <f>#REF!</f>
        <v>#REF!</v>
      </c>
      <c r="H27" s="77" t="e">
        <f>#REF!</f>
        <v>#REF!</v>
      </c>
      <c r="I27" s="77" t="e">
        <f>#REF!</f>
        <v>#REF!</v>
      </c>
      <c r="J27" s="52" t="e">
        <f>#REF!</f>
        <v>#REF!</v>
      </c>
      <c r="K27" s="53" t="e">
        <f>#REF!</f>
        <v>#REF!</v>
      </c>
      <c r="L27" s="53" t="e">
        <f>#REF!</f>
        <v>#REF!</v>
      </c>
      <c r="M27" s="54" t="e">
        <f>#REF!</f>
        <v>#REF!</v>
      </c>
      <c r="N27" s="54" t="e">
        <f>#REF!</f>
        <v>#REF!</v>
      </c>
      <c r="O27" s="53" t="e">
        <f>#REF!</f>
        <v>#REF!</v>
      </c>
      <c r="P27" s="53" t="e">
        <f>#REF!</f>
        <v>#REF!</v>
      </c>
      <c r="Q27" s="53" t="e">
        <f>#REF!</f>
        <v>#REF!</v>
      </c>
      <c r="R27" s="53" t="e">
        <f>#REF!</f>
        <v>#REF!</v>
      </c>
      <c r="S27" s="55" t="e">
        <f>#REF!</f>
        <v>#REF!</v>
      </c>
      <c r="T27" s="52" t="e">
        <f>#REF!</f>
        <v>#REF!</v>
      </c>
      <c r="U27" s="53" t="e">
        <f>#REF!</f>
        <v>#REF!</v>
      </c>
      <c r="V27" s="53" t="e">
        <f>#REF!</f>
        <v>#REF!</v>
      </c>
      <c r="W27" s="54" t="e">
        <f>#REF!</f>
        <v>#REF!</v>
      </c>
      <c r="X27" s="54" t="e">
        <f>#REF!</f>
        <v>#REF!</v>
      </c>
      <c r="Y27" s="53" t="e">
        <f>#REF!</f>
        <v>#REF!</v>
      </c>
      <c r="Z27" s="53" t="e">
        <f>#REF!</f>
        <v>#REF!</v>
      </c>
      <c r="AA27" s="53" t="e">
        <f>#REF!</f>
        <v>#REF!</v>
      </c>
      <c r="AB27" s="53" t="e">
        <f>#REF!</f>
        <v>#REF!</v>
      </c>
      <c r="AC27" s="55" t="e">
        <f>#REF!</f>
        <v>#REF!</v>
      </c>
      <c r="AD27" s="156" t="e">
        <f>#REF!</f>
        <v>#REF!</v>
      </c>
      <c r="AE27" s="146" t="e">
        <f t="shared" si="0"/>
        <v>#REF!</v>
      </c>
      <c r="AF27" s="146" t="e">
        <f t="shared" si="1"/>
        <v>#REF!</v>
      </c>
      <c r="AG27" s="146" t="e">
        <f t="shared" si="2"/>
        <v>#REF!</v>
      </c>
      <c r="AH27" s="153" t="e">
        <f t="shared" si="3"/>
        <v>#REF!</v>
      </c>
      <c r="AI27" s="147" t="e">
        <f t="shared" si="4"/>
        <v>#REF!</v>
      </c>
      <c r="AJ27" s="148" t="e">
        <f t="shared" si="5"/>
        <v>#REF!</v>
      </c>
    </row>
    <row r="28" spans="1:36" ht="13.5">
      <c r="A28" s="72" t="e">
        <f>#REF!</f>
        <v>#REF!</v>
      </c>
      <c r="B28" s="73" t="e">
        <f>#REF!</f>
        <v>#REF!</v>
      </c>
      <c r="C28" s="73" t="e">
        <f>#REF!</f>
        <v>#REF!</v>
      </c>
      <c r="D28" s="74" t="str">
        <f t="shared" ca="1" si="6"/>
        <v>11_Коми_отчет_4 кв_2013.xlsm</v>
      </c>
      <c r="E28" s="75" t="str">
        <f t="shared" ca="1" si="7"/>
        <v>4 кв_2013.</v>
      </c>
      <c r="F28" s="76" t="e">
        <f>#REF!</f>
        <v>#REF!</v>
      </c>
      <c r="G28" s="54" t="e">
        <f>#REF!</f>
        <v>#REF!</v>
      </c>
      <c r="H28" s="77" t="e">
        <f>#REF!</f>
        <v>#REF!</v>
      </c>
      <c r="I28" s="77" t="e">
        <f>#REF!</f>
        <v>#REF!</v>
      </c>
      <c r="J28" s="52" t="e">
        <f>#REF!</f>
        <v>#REF!</v>
      </c>
      <c r="K28" s="53" t="e">
        <f>#REF!</f>
        <v>#REF!</v>
      </c>
      <c r="L28" s="53" t="e">
        <f>#REF!</f>
        <v>#REF!</v>
      </c>
      <c r="M28" s="54" t="e">
        <f>#REF!</f>
        <v>#REF!</v>
      </c>
      <c r="N28" s="54" t="e">
        <f>#REF!</f>
        <v>#REF!</v>
      </c>
      <c r="O28" s="53" t="e">
        <f>#REF!</f>
        <v>#REF!</v>
      </c>
      <c r="P28" s="53" t="e">
        <f>#REF!</f>
        <v>#REF!</v>
      </c>
      <c r="Q28" s="53" t="e">
        <f>#REF!</f>
        <v>#REF!</v>
      </c>
      <c r="R28" s="53" t="e">
        <f>#REF!</f>
        <v>#REF!</v>
      </c>
      <c r="S28" s="55" t="e">
        <f>#REF!</f>
        <v>#REF!</v>
      </c>
      <c r="T28" s="52" t="e">
        <f>#REF!</f>
        <v>#REF!</v>
      </c>
      <c r="U28" s="53" t="e">
        <f>#REF!</f>
        <v>#REF!</v>
      </c>
      <c r="V28" s="53" t="e">
        <f>#REF!</f>
        <v>#REF!</v>
      </c>
      <c r="W28" s="54" t="e">
        <f>#REF!</f>
        <v>#REF!</v>
      </c>
      <c r="X28" s="54" t="e">
        <f>#REF!</f>
        <v>#REF!</v>
      </c>
      <c r="Y28" s="53" t="e">
        <f>#REF!</f>
        <v>#REF!</v>
      </c>
      <c r="Z28" s="53" t="e">
        <f>#REF!</f>
        <v>#REF!</v>
      </c>
      <c r="AA28" s="53" t="e">
        <f>#REF!</f>
        <v>#REF!</v>
      </c>
      <c r="AB28" s="53" t="e">
        <f>#REF!</f>
        <v>#REF!</v>
      </c>
      <c r="AC28" s="55" t="e">
        <f>#REF!</f>
        <v>#REF!</v>
      </c>
      <c r="AD28" s="156" t="e">
        <f>#REF!</f>
        <v>#REF!</v>
      </c>
      <c r="AE28" s="146" t="e">
        <f t="shared" si="0"/>
        <v>#REF!</v>
      </c>
      <c r="AF28" s="146" t="e">
        <f t="shared" si="1"/>
        <v>#REF!</v>
      </c>
      <c r="AG28" s="146" t="e">
        <f t="shared" si="2"/>
        <v>#REF!</v>
      </c>
      <c r="AH28" s="153" t="e">
        <f t="shared" si="3"/>
        <v>#REF!</v>
      </c>
      <c r="AI28" s="147" t="e">
        <f t="shared" si="4"/>
        <v>#REF!</v>
      </c>
      <c r="AJ28" s="148" t="e">
        <f t="shared" si="5"/>
        <v>#REF!</v>
      </c>
    </row>
    <row r="29" spans="1:36" ht="13.5">
      <c r="A29" s="72" t="e">
        <f>#REF!</f>
        <v>#REF!</v>
      </c>
      <c r="B29" s="73" t="e">
        <f>#REF!</f>
        <v>#REF!</v>
      </c>
      <c r="C29" s="73" t="e">
        <f>#REF!</f>
        <v>#REF!</v>
      </c>
      <c r="D29" s="74" t="str">
        <f t="shared" ca="1" si="6"/>
        <v>11_Коми_отчет_4 кв_2013.xlsm</v>
      </c>
      <c r="E29" s="75" t="str">
        <f t="shared" ca="1" si="7"/>
        <v>4 кв_2013.</v>
      </c>
      <c r="F29" s="76" t="e">
        <f>#REF!</f>
        <v>#REF!</v>
      </c>
      <c r="G29" s="54" t="e">
        <f>#REF!</f>
        <v>#REF!</v>
      </c>
      <c r="H29" s="77" t="e">
        <f>#REF!</f>
        <v>#REF!</v>
      </c>
      <c r="I29" s="77" t="e">
        <f>#REF!</f>
        <v>#REF!</v>
      </c>
      <c r="J29" s="52" t="e">
        <f>#REF!</f>
        <v>#REF!</v>
      </c>
      <c r="K29" s="53" t="e">
        <f>#REF!</f>
        <v>#REF!</v>
      </c>
      <c r="L29" s="53" t="e">
        <f>#REF!</f>
        <v>#REF!</v>
      </c>
      <c r="M29" s="54" t="e">
        <f>#REF!</f>
        <v>#REF!</v>
      </c>
      <c r="N29" s="54" t="e">
        <f>#REF!</f>
        <v>#REF!</v>
      </c>
      <c r="O29" s="53" t="e">
        <f>#REF!</f>
        <v>#REF!</v>
      </c>
      <c r="P29" s="53" t="e">
        <f>#REF!</f>
        <v>#REF!</v>
      </c>
      <c r="Q29" s="53" t="e">
        <f>#REF!</f>
        <v>#REF!</v>
      </c>
      <c r="R29" s="53" t="e">
        <f>#REF!</f>
        <v>#REF!</v>
      </c>
      <c r="S29" s="55" t="e">
        <f>#REF!</f>
        <v>#REF!</v>
      </c>
      <c r="T29" s="52" t="e">
        <f>#REF!</f>
        <v>#REF!</v>
      </c>
      <c r="U29" s="53" t="e">
        <f>#REF!</f>
        <v>#REF!</v>
      </c>
      <c r="V29" s="53" t="e">
        <f>#REF!</f>
        <v>#REF!</v>
      </c>
      <c r="W29" s="54" t="e">
        <f>#REF!</f>
        <v>#REF!</v>
      </c>
      <c r="X29" s="54" t="e">
        <f>#REF!</f>
        <v>#REF!</v>
      </c>
      <c r="Y29" s="53" t="e">
        <f>#REF!</f>
        <v>#REF!</v>
      </c>
      <c r="Z29" s="53" t="e">
        <f>#REF!</f>
        <v>#REF!</v>
      </c>
      <c r="AA29" s="53" t="e">
        <f>#REF!</f>
        <v>#REF!</v>
      </c>
      <c r="AB29" s="53" t="e">
        <f>#REF!</f>
        <v>#REF!</v>
      </c>
      <c r="AC29" s="55" t="e">
        <f>#REF!</f>
        <v>#REF!</v>
      </c>
      <c r="AD29" s="156" t="e">
        <f>#REF!</f>
        <v>#REF!</v>
      </c>
      <c r="AE29" s="146" t="e">
        <f t="shared" si="0"/>
        <v>#REF!</v>
      </c>
      <c r="AF29" s="146" t="e">
        <f t="shared" si="1"/>
        <v>#REF!</v>
      </c>
      <c r="AG29" s="146" t="e">
        <f t="shared" si="2"/>
        <v>#REF!</v>
      </c>
      <c r="AH29" s="153" t="e">
        <f t="shared" si="3"/>
        <v>#REF!</v>
      </c>
      <c r="AI29" s="147" t="e">
        <f t="shared" si="4"/>
        <v>#REF!</v>
      </c>
      <c r="AJ29" s="148" t="e">
        <f t="shared" si="5"/>
        <v>#REF!</v>
      </c>
    </row>
    <row r="30" spans="1:36" ht="13.5">
      <c r="A30" s="72" t="e">
        <f>#REF!</f>
        <v>#REF!</v>
      </c>
      <c r="B30" s="73" t="e">
        <f>#REF!</f>
        <v>#REF!</v>
      </c>
      <c r="C30" s="73" t="e">
        <f>#REF!</f>
        <v>#REF!</v>
      </c>
      <c r="D30" s="74" t="str">
        <f t="shared" ca="1" si="6"/>
        <v>11_Коми_отчет_4 кв_2013.xlsm</v>
      </c>
      <c r="E30" s="75" t="str">
        <f t="shared" ca="1" si="7"/>
        <v>4 кв_2013.</v>
      </c>
      <c r="F30" s="76" t="e">
        <f>#REF!</f>
        <v>#REF!</v>
      </c>
      <c r="G30" s="54" t="e">
        <f>#REF!</f>
        <v>#REF!</v>
      </c>
      <c r="H30" s="77" t="e">
        <f>#REF!</f>
        <v>#REF!</v>
      </c>
      <c r="I30" s="77" t="e">
        <f>#REF!</f>
        <v>#REF!</v>
      </c>
      <c r="J30" s="52" t="e">
        <f>#REF!</f>
        <v>#REF!</v>
      </c>
      <c r="K30" s="53" t="e">
        <f>#REF!</f>
        <v>#REF!</v>
      </c>
      <c r="L30" s="53" t="e">
        <f>#REF!</f>
        <v>#REF!</v>
      </c>
      <c r="M30" s="54" t="e">
        <f>#REF!</f>
        <v>#REF!</v>
      </c>
      <c r="N30" s="54" t="e">
        <f>#REF!</f>
        <v>#REF!</v>
      </c>
      <c r="O30" s="53" t="e">
        <f>#REF!</f>
        <v>#REF!</v>
      </c>
      <c r="P30" s="53" t="e">
        <f>#REF!</f>
        <v>#REF!</v>
      </c>
      <c r="Q30" s="53" t="e">
        <f>#REF!</f>
        <v>#REF!</v>
      </c>
      <c r="R30" s="53" t="e">
        <f>#REF!</f>
        <v>#REF!</v>
      </c>
      <c r="S30" s="55" t="e">
        <f>#REF!</f>
        <v>#REF!</v>
      </c>
      <c r="T30" s="52" t="e">
        <f>#REF!</f>
        <v>#REF!</v>
      </c>
      <c r="U30" s="53" t="e">
        <f>#REF!</f>
        <v>#REF!</v>
      </c>
      <c r="V30" s="53" t="e">
        <f>#REF!</f>
        <v>#REF!</v>
      </c>
      <c r="W30" s="54" t="e">
        <f>#REF!</f>
        <v>#REF!</v>
      </c>
      <c r="X30" s="54" t="e">
        <f>#REF!</f>
        <v>#REF!</v>
      </c>
      <c r="Y30" s="53" t="e">
        <f>#REF!</f>
        <v>#REF!</v>
      </c>
      <c r="Z30" s="53" t="e">
        <f>#REF!</f>
        <v>#REF!</v>
      </c>
      <c r="AA30" s="53" t="e">
        <f>#REF!</f>
        <v>#REF!</v>
      </c>
      <c r="AB30" s="53" t="e">
        <f>#REF!</f>
        <v>#REF!</v>
      </c>
      <c r="AC30" s="55" t="e">
        <f>#REF!</f>
        <v>#REF!</v>
      </c>
      <c r="AD30" s="156" t="e">
        <f>#REF!</f>
        <v>#REF!</v>
      </c>
      <c r="AE30" s="146" t="e">
        <f t="shared" si="0"/>
        <v>#REF!</v>
      </c>
      <c r="AF30" s="146" t="e">
        <f t="shared" si="1"/>
        <v>#REF!</v>
      </c>
      <c r="AG30" s="146" t="e">
        <f t="shared" si="2"/>
        <v>#REF!</v>
      </c>
      <c r="AH30" s="153" t="e">
        <f t="shared" si="3"/>
        <v>#REF!</v>
      </c>
      <c r="AI30" s="147" t="e">
        <f t="shared" si="4"/>
        <v>#REF!</v>
      </c>
      <c r="AJ30" s="148" t="e">
        <f t="shared" si="5"/>
        <v>#REF!</v>
      </c>
    </row>
    <row r="31" spans="1:36" ht="13.5">
      <c r="A31" s="72" t="e">
        <f>#REF!</f>
        <v>#REF!</v>
      </c>
      <c r="B31" s="73" t="e">
        <f>#REF!</f>
        <v>#REF!</v>
      </c>
      <c r="C31" s="73" t="e">
        <f>#REF!</f>
        <v>#REF!</v>
      </c>
      <c r="D31" s="74" t="str">
        <f t="shared" ca="1" si="6"/>
        <v>11_Коми_отчет_4 кв_2013.xlsm</v>
      </c>
      <c r="E31" s="75" t="str">
        <f t="shared" ca="1" si="7"/>
        <v>4 кв_2013.</v>
      </c>
      <c r="F31" s="76" t="e">
        <f>#REF!</f>
        <v>#REF!</v>
      </c>
      <c r="G31" s="54" t="e">
        <f>#REF!</f>
        <v>#REF!</v>
      </c>
      <c r="H31" s="77" t="e">
        <f>#REF!</f>
        <v>#REF!</v>
      </c>
      <c r="I31" s="77" t="e">
        <f>#REF!</f>
        <v>#REF!</v>
      </c>
      <c r="J31" s="52" t="e">
        <f>#REF!</f>
        <v>#REF!</v>
      </c>
      <c r="K31" s="53" t="e">
        <f>#REF!</f>
        <v>#REF!</v>
      </c>
      <c r="L31" s="53" t="e">
        <f>#REF!</f>
        <v>#REF!</v>
      </c>
      <c r="M31" s="54" t="e">
        <f>#REF!</f>
        <v>#REF!</v>
      </c>
      <c r="N31" s="54" t="e">
        <f>#REF!</f>
        <v>#REF!</v>
      </c>
      <c r="O31" s="53" t="e">
        <f>#REF!</f>
        <v>#REF!</v>
      </c>
      <c r="P31" s="53" t="e">
        <f>#REF!</f>
        <v>#REF!</v>
      </c>
      <c r="Q31" s="53" t="e">
        <f>#REF!</f>
        <v>#REF!</v>
      </c>
      <c r="R31" s="53" t="e">
        <f>#REF!</f>
        <v>#REF!</v>
      </c>
      <c r="S31" s="55" t="e">
        <f>#REF!</f>
        <v>#REF!</v>
      </c>
      <c r="T31" s="52" t="e">
        <f>#REF!</f>
        <v>#REF!</v>
      </c>
      <c r="U31" s="53" t="e">
        <f>#REF!</f>
        <v>#REF!</v>
      </c>
      <c r="V31" s="53" t="e">
        <f>#REF!</f>
        <v>#REF!</v>
      </c>
      <c r="W31" s="54" t="e">
        <f>#REF!</f>
        <v>#REF!</v>
      </c>
      <c r="X31" s="54" t="e">
        <f>#REF!</f>
        <v>#REF!</v>
      </c>
      <c r="Y31" s="53" t="e">
        <f>#REF!</f>
        <v>#REF!</v>
      </c>
      <c r="Z31" s="53" t="e">
        <f>#REF!</f>
        <v>#REF!</v>
      </c>
      <c r="AA31" s="53" t="e">
        <f>#REF!</f>
        <v>#REF!</v>
      </c>
      <c r="AB31" s="53" t="e">
        <f>#REF!</f>
        <v>#REF!</v>
      </c>
      <c r="AC31" s="55" t="e">
        <f>#REF!</f>
        <v>#REF!</v>
      </c>
      <c r="AD31" s="156" t="e">
        <f>#REF!</f>
        <v>#REF!</v>
      </c>
      <c r="AE31" s="146" t="e">
        <f t="shared" si="0"/>
        <v>#REF!</v>
      </c>
      <c r="AF31" s="146" t="e">
        <f t="shared" si="1"/>
        <v>#REF!</v>
      </c>
      <c r="AG31" s="146" t="e">
        <f t="shared" si="2"/>
        <v>#REF!</v>
      </c>
      <c r="AH31" s="153" t="e">
        <f t="shared" si="3"/>
        <v>#REF!</v>
      </c>
      <c r="AI31" s="147" t="e">
        <f t="shared" si="4"/>
        <v>#REF!</v>
      </c>
      <c r="AJ31" s="148" t="e">
        <f t="shared" si="5"/>
        <v>#REF!</v>
      </c>
    </row>
    <row r="32" spans="1:36" ht="13.5">
      <c r="A32" s="72" t="e">
        <f>#REF!</f>
        <v>#REF!</v>
      </c>
      <c r="B32" s="73" t="e">
        <f>#REF!</f>
        <v>#REF!</v>
      </c>
      <c r="C32" s="73" t="e">
        <f>#REF!</f>
        <v>#REF!</v>
      </c>
      <c r="D32" s="74" t="str">
        <f t="shared" ca="1" si="6"/>
        <v>11_Коми_отчет_4 кв_2013.xlsm</v>
      </c>
      <c r="E32" s="75" t="str">
        <f t="shared" ca="1" si="7"/>
        <v>4 кв_2013.</v>
      </c>
      <c r="F32" s="76" t="e">
        <f>#REF!</f>
        <v>#REF!</v>
      </c>
      <c r="G32" s="54" t="e">
        <f>#REF!</f>
        <v>#REF!</v>
      </c>
      <c r="H32" s="77" t="e">
        <f>#REF!</f>
        <v>#REF!</v>
      </c>
      <c r="I32" s="77" t="e">
        <f>#REF!</f>
        <v>#REF!</v>
      </c>
      <c r="J32" s="52" t="e">
        <f>#REF!</f>
        <v>#REF!</v>
      </c>
      <c r="K32" s="53" t="e">
        <f>#REF!</f>
        <v>#REF!</v>
      </c>
      <c r="L32" s="53" t="e">
        <f>#REF!</f>
        <v>#REF!</v>
      </c>
      <c r="M32" s="54" t="e">
        <f>#REF!</f>
        <v>#REF!</v>
      </c>
      <c r="N32" s="54" t="e">
        <f>#REF!</f>
        <v>#REF!</v>
      </c>
      <c r="O32" s="53" t="e">
        <f>#REF!</f>
        <v>#REF!</v>
      </c>
      <c r="P32" s="53" t="e">
        <f>#REF!</f>
        <v>#REF!</v>
      </c>
      <c r="Q32" s="53" t="e">
        <f>#REF!</f>
        <v>#REF!</v>
      </c>
      <c r="R32" s="53" t="e">
        <f>#REF!</f>
        <v>#REF!</v>
      </c>
      <c r="S32" s="55" t="e">
        <f>#REF!</f>
        <v>#REF!</v>
      </c>
      <c r="T32" s="52" t="e">
        <f>#REF!</f>
        <v>#REF!</v>
      </c>
      <c r="U32" s="53" t="e">
        <f>#REF!</f>
        <v>#REF!</v>
      </c>
      <c r="V32" s="53" t="e">
        <f>#REF!</f>
        <v>#REF!</v>
      </c>
      <c r="W32" s="54" t="e">
        <f>#REF!</f>
        <v>#REF!</v>
      </c>
      <c r="X32" s="54" t="e">
        <f>#REF!</f>
        <v>#REF!</v>
      </c>
      <c r="Y32" s="53" t="e">
        <f>#REF!</f>
        <v>#REF!</v>
      </c>
      <c r="Z32" s="53" t="e">
        <f>#REF!</f>
        <v>#REF!</v>
      </c>
      <c r="AA32" s="53" t="e">
        <f>#REF!</f>
        <v>#REF!</v>
      </c>
      <c r="AB32" s="53" t="e">
        <f>#REF!</f>
        <v>#REF!</v>
      </c>
      <c r="AC32" s="55" t="e">
        <f>#REF!</f>
        <v>#REF!</v>
      </c>
      <c r="AD32" s="156" t="e">
        <f>#REF!</f>
        <v>#REF!</v>
      </c>
      <c r="AE32" s="146" t="e">
        <f t="shared" si="0"/>
        <v>#REF!</v>
      </c>
      <c r="AF32" s="146" t="e">
        <f t="shared" si="1"/>
        <v>#REF!</v>
      </c>
      <c r="AG32" s="146" t="e">
        <f t="shared" si="2"/>
        <v>#REF!</v>
      </c>
      <c r="AH32" s="153" t="e">
        <f t="shared" si="3"/>
        <v>#REF!</v>
      </c>
      <c r="AI32" s="147" t="e">
        <f t="shared" si="4"/>
        <v>#REF!</v>
      </c>
      <c r="AJ32" s="148" t="e">
        <f t="shared" si="5"/>
        <v>#REF!</v>
      </c>
    </row>
    <row r="33" spans="1:36" ht="13.5">
      <c r="A33" s="72" t="e">
        <f>#REF!</f>
        <v>#REF!</v>
      </c>
      <c r="B33" s="73" t="e">
        <f>#REF!</f>
        <v>#REF!</v>
      </c>
      <c r="C33" s="73" t="e">
        <f>#REF!</f>
        <v>#REF!</v>
      </c>
      <c r="D33" s="74" t="str">
        <f t="shared" ca="1" si="6"/>
        <v>11_Коми_отчет_4 кв_2013.xlsm</v>
      </c>
      <c r="E33" s="75" t="str">
        <f t="shared" ca="1" si="7"/>
        <v>4 кв_2013.</v>
      </c>
      <c r="F33" s="76" t="e">
        <f>#REF!</f>
        <v>#REF!</v>
      </c>
      <c r="G33" s="54" t="e">
        <f>#REF!</f>
        <v>#REF!</v>
      </c>
      <c r="H33" s="77" t="e">
        <f>#REF!</f>
        <v>#REF!</v>
      </c>
      <c r="I33" s="77" t="e">
        <f>#REF!</f>
        <v>#REF!</v>
      </c>
      <c r="J33" s="52" t="e">
        <f>#REF!</f>
        <v>#REF!</v>
      </c>
      <c r="K33" s="53" t="e">
        <f>#REF!</f>
        <v>#REF!</v>
      </c>
      <c r="L33" s="53" t="e">
        <f>#REF!</f>
        <v>#REF!</v>
      </c>
      <c r="M33" s="54" t="e">
        <f>#REF!</f>
        <v>#REF!</v>
      </c>
      <c r="N33" s="54" t="e">
        <f>#REF!</f>
        <v>#REF!</v>
      </c>
      <c r="O33" s="53" t="e">
        <f>#REF!</f>
        <v>#REF!</v>
      </c>
      <c r="P33" s="53" t="e">
        <f>#REF!</f>
        <v>#REF!</v>
      </c>
      <c r="Q33" s="53" t="e">
        <f>#REF!</f>
        <v>#REF!</v>
      </c>
      <c r="R33" s="53" t="e">
        <f>#REF!</f>
        <v>#REF!</v>
      </c>
      <c r="S33" s="55" t="e">
        <f>#REF!</f>
        <v>#REF!</v>
      </c>
      <c r="T33" s="52" t="e">
        <f>#REF!</f>
        <v>#REF!</v>
      </c>
      <c r="U33" s="53" t="e">
        <f>#REF!</f>
        <v>#REF!</v>
      </c>
      <c r="V33" s="53" t="e">
        <f>#REF!</f>
        <v>#REF!</v>
      </c>
      <c r="W33" s="54" t="e">
        <f>#REF!</f>
        <v>#REF!</v>
      </c>
      <c r="X33" s="54" t="e">
        <f>#REF!</f>
        <v>#REF!</v>
      </c>
      <c r="Y33" s="53" t="e">
        <f>#REF!</f>
        <v>#REF!</v>
      </c>
      <c r="Z33" s="53" t="e">
        <f>#REF!</f>
        <v>#REF!</v>
      </c>
      <c r="AA33" s="53" t="e">
        <f>#REF!</f>
        <v>#REF!</v>
      </c>
      <c r="AB33" s="53" t="e">
        <f>#REF!</f>
        <v>#REF!</v>
      </c>
      <c r="AC33" s="55" t="e">
        <f>#REF!</f>
        <v>#REF!</v>
      </c>
      <c r="AD33" s="156" t="e">
        <f>#REF!</f>
        <v>#REF!</v>
      </c>
      <c r="AE33" s="146" t="e">
        <f t="shared" si="0"/>
        <v>#REF!</v>
      </c>
      <c r="AF33" s="146" t="e">
        <f t="shared" si="1"/>
        <v>#REF!</v>
      </c>
      <c r="AG33" s="146" t="e">
        <f t="shared" si="2"/>
        <v>#REF!</v>
      </c>
      <c r="AH33" s="153" t="e">
        <f t="shared" si="3"/>
        <v>#REF!</v>
      </c>
      <c r="AI33" s="147" t="e">
        <f t="shared" si="4"/>
        <v>#REF!</v>
      </c>
      <c r="AJ33" s="148" t="e">
        <f t="shared" si="5"/>
        <v>#REF!</v>
      </c>
    </row>
    <row r="34" spans="1:36" ht="13.5">
      <c r="A34" s="72" t="e">
        <f>#REF!</f>
        <v>#REF!</v>
      </c>
      <c r="B34" s="73" t="e">
        <f>#REF!</f>
        <v>#REF!</v>
      </c>
      <c r="C34" s="73" t="e">
        <f>#REF!</f>
        <v>#REF!</v>
      </c>
      <c r="D34" s="74" t="str">
        <f t="shared" ca="1" si="6"/>
        <v>11_Коми_отчет_4 кв_2013.xlsm</v>
      </c>
      <c r="E34" s="75" t="str">
        <f t="shared" ca="1" si="7"/>
        <v>4 кв_2013.</v>
      </c>
      <c r="F34" s="76" t="e">
        <f>#REF!</f>
        <v>#REF!</v>
      </c>
      <c r="G34" s="54" t="e">
        <f>#REF!</f>
        <v>#REF!</v>
      </c>
      <c r="H34" s="77" t="e">
        <f>#REF!</f>
        <v>#REF!</v>
      </c>
      <c r="I34" s="77" t="e">
        <f>#REF!</f>
        <v>#REF!</v>
      </c>
      <c r="J34" s="52" t="e">
        <f>#REF!</f>
        <v>#REF!</v>
      </c>
      <c r="K34" s="53" t="e">
        <f>#REF!</f>
        <v>#REF!</v>
      </c>
      <c r="L34" s="53" t="e">
        <f>#REF!</f>
        <v>#REF!</v>
      </c>
      <c r="M34" s="54" t="e">
        <f>#REF!</f>
        <v>#REF!</v>
      </c>
      <c r="N34" s="54" t="e">
        <f>#REF!</f>
        <v>#REF!</v>
      </c>
      <c r="O34" s="53" t="e">
        <f>#REF!</f>
        <v>#REF!</v>
      </c>
      <c r="P34" s="53" t="e">
        <f>#REF!</f>
        <v>#REF!</v>
      </c>
      <c r="Q34" s="53" t="e">
        <f>#REF!</f>
        <v>#REF!</v>
      </c>
      <c r="R34" s="53" t="e">
        <f>#REF!</f>
        <v>#REF!</v>
      </c>
      <c r="S34" s="55" t="e">
        <f>#REF!</f>
        <v>#REF!</v>
      </c>
      <c r="T34" s="52" t="e">
        <f>#REF!</f>
        <v>#REF!</v>
      </c>
      <c r="U34" s="53" t="e">
        <f>#REF!</f>
        <v>#REF!</v>
      </c>
      <c r="V34" s="53" t="e">
        <f>#REF!</f>
        <v>#REF!</v>
      </c>
      <c r="W34" s="54" t="e">
        <f>#REF!</f>
        <v>#REF!</v>
      </c>
      <c r="X34" s="54" t="e">
        <f>#REF!</f>
        <v>#REF!</v>
      </c>
      <c r="Y34" s="53" t="e">
        <f>#REF!</f>
        <v>#REF!</v>
      </c>
      <c r="Z34" s="53" t="e">
        <f>#REF!</f>
        <v>#REF!</v>
      </c>
      <c r="AA34" s="53" t="e">
        <f>#REF!</f>
        <v>#REF!</v>
      </c>
      <c r="AB34" s="53" t="e">
        <f>#REF!</f>
        <v>#REF!</v>
      </c>
      <c r="AC34" s="55" t="e">
        <f>#REF!</f>
        <v>#REF!</v>
      </c>
      <c r="AD34" s="156" t="e">
        <f>#REF!</f>
        <v>#REF!</v>
      </c>
      <c r="AE34" s="146" t="e">
        <f t="shared" si="0"/>
        <v>#REF!</v>
      </c>
      <c r="AF34" s="146" t="e">
        <f t="shared" si="1"/>
        <v>#REF!</v>
      </c>
      <c r="AG34" s="146" t="e">
        <f t="shared" si="2"/>
        <v>#REF!</v>
      </c>
      <c r="AH34" s="153" t="e">
        <f t="shared" si="3"/>
        <v>#REF!</v>
      </c>
      <c r="AI34" s="147" t="e">
        <f t="shared" si="4"/>
        <v>#REF!</v>
      </c>
      <c r="AJ34" s="148" t="e">
        <f t="shared" si="5"/>
        <v>#REF!</v>
      </c>
    </row>
    <row r="35" spans="1:36" ht="13.5">
      <c r="A35" s="72" t="e">
        <f>#REF!</f>
        <v>#REF!</v>
      </c>
      <c r="B35" s="73" t="e">
        <f>#REF!</f>
        <v>#REF!</v>
      </c>
      <c r="C35" s="73" t="e">
        <f>#REF!</f>
        <v>#REF!</v>
      </c>
      <c r="D35" s="74" t="str">
        <f t="shared" ca="1" si="6"/>
        <v>11_Коми_отчет_4 кв_2013.xlsm</v>
      </c>
      <c r="E35" s="75" t="str">
        <f t="shared" ca="1" si="7"/>
        <v>4 кв_2013.</v>
      </c>
      <c r="F35" s="76" t="e">
        <f>#REF!</f>
        <v>#REF!</v>
      </c>
      <c r="G35" s="54" t="e">
        <f>#REF!</f>
        <v>#REF!</v>
      </c>
      <c r="H35" s="77" t="e">
        <f>#REF!</f>
        <v>#REF!</v>
      </c>
      <c r="I35" s="77" t="e">
        <f>#REF!</f>
        <v>#REF!</v>
      </c>
      <c r="J35" s="52" t="e">
        <f>#REF!</f>
        <v>#REF!</v>
      </c>
      <c r="K35" s="53" t="e">
        <f>#REF!</f>
        <v>#REF!</v>
      </c>
      <c r="L35" s="53" t="e">
        <f>#REF!</f>
        <v>#REF!</v>
      </c>
      <c r="M35" s="54" t="e">
        <f>#REF!</f>
        <v>#REF!</v>
      </c>
      <c r="N35" s="54" t="e">
        <f>#REF!</f>
        <v>#REF!</v>
      </c>
      <c r="O35" s="53" t="e">
        <f>#REF!</f>
        <v>#REF!</v>
      </c>
      <c r="P35" s="53" t="e">
        <f>#REF!</f>
        <v>#REF!</v>
      </c>
      <c r="Q35" s="53" t="e">
        <f>#REF!</f>
        <v>#REF!</v>
      </c>
      <c r="R35" s="53" t="e">
        <f>#REF!</f>
        <v>#REF!</v>
      </c>
      <c r="S35" s="55" t="e">
        <f>#REF!</f>
        <v>#REF!</v>
      </c>
      <c r="T35" s="52" t="e">
        <f>#REF!</f>
        <v>#REF!</v>
      </c>
      <c r="U35" s="53" t="e">
        <f>#REF!</f>
        <v>#REF!</v>
      </c>
      <c r="V35" s="53" t="e">
        <f>#REF!</f>
        <v>#REF!</v>
      </c>
      <c r="W35" s="54" t="e">
        <f>#REF!</f>
        <v>#REF!</v>
      </c>
      <c r="X35" s="54" t="e">
        <f>#REF!</f>
        <v>#REF!</v>
      </c>
      <c r="Y35" s="53" t="e">
        <f>#REF!</f>
        <v>#REF!</v>
      </c>
      <c r="Z35" s="53" t="e">
        <f>#REF!</f>
        <v>#REF!</v>
      </c>
      <c r="AA35" s="53" t="e">
        <f>#REF!</f>
        <v>#REF!</v>
      </c>
      <c r="AB35" s="53" t="e">
        <f>#REF!</f>
        <v>#REF!</v>
      </c>
      <c r="AC35" s="55" t="e">
        <f>#REF!</f>
        <v>#REF!</v>
      </c>
      <c r="AD35" s="156" t="e">
        <f>#REF!</f>
        <v>#REF!</v>
      </c>
      <c r="AE35" s="146" t="e">
        <f t="shared" si="0"/>
        <v>#REF!</v>
      </c>
      <c r="AF35" s="146" t="e">
        <f t="shared" si="1"/>
        <v>#REF!</v>
      </c>
      <c r="AG35" s="146" t="e">
        <f t="shared" si="2"/>
        <v>#REF!</v>
      </c>
      <c r="AH35" s="153" t="e">
        <f t="shared" si="3"/>
        <v>#REF!</v>
      </c>
      <c r="AI35" s="147" t="e">
        <f t="shared" si="4"/>
        <v>#REF!</v>
      </c>
      <c r="AJ35" s="148" t="e">
        <f t="shared" si="5"/>
        <v>#REF!</v>
      </c>
    </row>
    <row r="36" spans="1:36" ht="13.5">
      <c r="A36" s="72" t="e">
        <f>#REF!</f>
        <v>#REF!</v>
      </c>
      <c r="B36" s="73" t="e">
        <f>#REF!</f>
        <v>#REF!</v>
      </c>
      <c r="C36" s="73" t="e">
        <f>#REF!</f>
        <v>#REF!</v>
      </c>
      <c r="D36" s="74" t="str">
        <f t="shared" ca="1" si="6"/>
        <v>11_Коми_отчет_4 кв_2013.xlsm</v>
      </c>
      <c r="E36" s="75" t="str">
        <f t="shared" ca="1" si="7"/>
        <v>4 кв_2013.</v>
      </c>
      <c r="F36" s="76" t="e">
        <f>#REF!</f>
        <v>#REF!</v>
      </c>
      <c r="G36" s="54" t="e">
        <f>#REF!</f>
        <v>#REF!</v>
      </c>
      <c r="H36" s="77" t="e">
        <f>#REF!</f>
        <v>#REF!</v>
      </c>
      <c r="I36" s="77" t="e">
        <f>#REF!</f>
        <v>#REF!</v>
      </c>
      <c r="J36" s="52" t="e">
        <f>#REF!</f>
        <v>#REF!</v>
      </c>
      <c r="K36" s="53" t="e">
        <f>#REF!</f>
        <v>#REF!</v>
      </c>
      <c r="L36" s="53" t="e">
        <f>#REF!</f>
        <v>#REF!</v>
      </c>
      <c r="M36" s="54" t="e">
        <f>#REF!</f>
        <v>#REF!</v>
      </c>
      <c r="N36" s="54" t="e">
        <f>#REF!</f>
        <v>#REF!</v>
      </c>
      <c r="O36" s="53" t="e">
        <f>#REF!</f>
        <v>#REF!</v>
      </c>
      <c r="P36" s="53" t="e">
        <f>#REF!</f>
        <v>#REF!</v>
      </c>
      <c r="Q36" s="53" t="e">
        <f>#REF!</f>
        <v>#REF!</v>
      </c>
      <c r="R36" s="53" t="e">
        <f>#REF!</f>
        <v>#REF!</v>
      </c>
      <c r="S36" s="55" t="e">
        <f>#REF!</f>
        <v>#REF!</v>
      </c>
      <c r="T36" s="52" t="e">
        <f>#REF!</f>
        <v>#REF!</v>
      </c>
      <c r="U36" s="53" t="e">
        <f>#REF!</f>
        <v>#REF!</v>
      </c>
      <c r="V36" s="53" t="e">
        <f>#REF!</f>
        <v>#REF!</v>
      </c>
      <c r="W36" s="54" t="e">
        <f>#REF!</f>
        <v>#REF!</v>
      </c>
      <c r="X36" s="54" t="e">
        <f>#REF!</f>
        <v>#REF!</v>
      </c>
      <c r="Y36" s="53" t="e">
        <f>#REF!</f>
        <v>#REF!</v>
      </c>
      <c r="Z36" s="53" t="e">
        <f>#REF!</f>
        <v>#REF!</v>
      </c>
      <c r="AA36" s="53" t="e">
        <f>#REF!</f>
        <v>#REF!</v>
      </c>
      <c r="AB36" s="53" t="e">
        <f>#REF!</f>
        <v>#REF!</v>
      </c>
      <c r="AC36" s="55" t="e">
        <f>#REF!</f>
        <v>#REF!</v>
      </c>
      <c r="AD36" s="156" t="e">
        <f>#REF!</f>
        <v>#REF!</v>
      </c>
      <c r="AE36" s="146" t="e">
        <f t="shared" si="0"/>
        <v>#REF!</v>
      </c>
      <c r="AF36" s="146" t="e">
        <f t="shared" si="1"/>
        <v>#REF!</v>
      </c>
      <c r="AG36" s="146" t="e">
        <f t="shared" si="2"/>
        <v>#REF!</v>
      </c>
      <c r="AH36" s="153" t="e">
        <f t="shared" si="3"/>
        <v>#REF!</v>
      </c>
      <c r="AI36" s="147" t="e">
        <f t="shared" si="4"/>
        <v>#REF!</v>
      </c>
      <c r="AJ36" s="148" t="e">
        <f t="shared" si="5"/>
        <v>#REF!</v>
      </c>
    </row>
    <row r="37" spans="1:36" ht="13.5">
      <c r="A37" s="72" t="e">
        <f>#REF!</f>
        <v>#REF!</v>
      </c>
      <c r="B37" s="73" t="e">
        <f>#REF!</f>
        <v>#REF!</v>
      </c>
      <c r="C37" s="73" t="e">
        <f>#REF!</f>
        <v>#REF!</v>
      </c>
      <c r="D37" s="74" t="str">
        <f t="shared" ca="1" si="6"/>
        <v>11_Коми_отчет_4 кв_2013.xlsm</v>
      </c>
      <c r="E37" s="75" t="str">
        <f t="shared" ca="1" si="7"/>
        <v>4 кв_2013.</v>
      </c>
      <c r="F37" s="76" t="e">
        <f>#REF!</f>
        <v>#REF!</v>
      </c>
      <c r="G37" s="54" t="e">
        <f>#REF!</f>
        <v>#REF!</v>
      </c>
      <c r="H37" s="77" t="e">
        <f>#REF!</f>
        <v>#REF!</v>
      </c>
      <c r="I37" s="77" t="e">
        <f>#REF!</f>
        <v>#REF!</v>
      </c>
      <c r="J37" s="52" t="e">
        <f>#REF!</f>
        <v>#REF!</v>
      </c>
      <c r="K37" s="53" t="e">
        <f>#REF!</f>
        <v>#REF!</v>
      </c>
      <c r="L37" s="53" t="e">
        <f>#REF!</f>
        <v>#REF!</v>
      </c>
      <c r="M37" s="54" t="e">
        <f>#REF!</f>
        <v>#REF!</v>
      </c>
      <c r="N37" s="54" t="e">
        <f>#REF!</f>
        <v>#REF!</v>
      </c>
      <c r="O37" s="53" t="e">
        <f>#REF!</f>
        <v>#REF!</v>
      </c>
      <c r="P37" s="53" t="e">
        <f>#REF!</f>
        <v>#REF!</v>
      </c>
      <c r="Q37" s="53" t="e">
        <f>#REF!</f>
        <v>#REF!</v>
      </c>
      <c r="R37" s="53" t="e">
        <f>#REF!</f>
        <v>#REF!</v>
      </c>
      <c r="S37" s="55" t="e">
        <f>#REF!</f>
        <v>#REF!</v>
      </c>
      <c r="T37" s="52" t="e">
        <f>#REF!</f>
        <v>#REF!</v>
      </c>
      <c r="U37" s="53" t="e">
        <f>#REF!</f>
        <v>#REF!</v>
      </c>
      <c r="V37" s="53" t="e">
        <f>#REF!</f>
        <v>#REF!</v>
      </c>
      <c r="W37" s="54" t="e">
        <f>#REF!</f>
        <v>#REF!</v>
      </c>
      <c r="X37" s="54" t="e">
        <f>#REF!</f>
        <v>#REF!</v>
      </c>
      <c r="Y37" s="53" t="e">
        <f>#REF!</f>
        <v>#REF!</v>
      </c>
      <c r="Z37" s="53" t="e">
        <f>#REF!</f>
        <v>#REF!</v>
      </c>
      <c r="AA37" s="53" t="e">
        <f>#REF!</f>
        <v>#REF!</v>
      </c>
      <c r="AB37" s="53" t="e">
        <f>#REF!</f>
        <v>#REF!</v>
      </c>
      <c r="AC37" s="55" t="e">
        <f>#REF!</f>
        <v>#REF!</v>
      </c>
      <c r="AD37" s="156" t="e">
        <f>#REF!</f>
        <v>#REF!</v>
      </c>
      <c r="AE37" s="146" t="e">
        <f t="shared" si="0"/>
        <v>#REF!</v>
      </c>
      <c r="AF37" s="146" t="e">
        <f t="shared" si="1"/>
        <v>#REF!</v>
      </c>
      <c r="AG37" s="146" t="e">
        <f t="shared" si="2"/>
        <v>#REF!</v>
      </c>
      <c r="AH37" s="153" t="e">
        <f t="shared" si="3"/>
        <v>#REF!</v>
      </c>
      <c r="AI37" s="147" t="e">
        <f t="shared" si="4"/>
        <v>#REF!</v>
      </c>
      <c r="AJ37" s="148" t="e">
        <f t="shared" si="5"/>
        <v>#REF!</v>
      </c>
    </row>
    <row r="38" spans="1:36" ht="13.5">
      <c r="A38" s="72" t="e">
        <f>#REF!</f>
        <v>#REF!</v>
      </c>
      <c r="B38" s="73" t="e">
        <f>#REF!</f>
        <v>#REF!</v>
      </c>
      <c r="C38" s="73" t="e">
        <f>#REF!</f>
        <v>#REF!</v>
      </c>
      <c r="D38" s="74" t="str">
        <f t="shared" ca="1" si="6"/>
        <v>11_Коми_отчет_4 кв_2013.xlsm</v>
      </c>
      <c r="E38" s="75" t="str">
        <f t="shared" ca="1" si="7"/>
        <v>4 кв_2013.</v>
      </c>
      <c r="F38" s="76" t="e">
        <f>#REF!</f>
        <v>#REF!</v>
      </c>
      <c r="G38" s="54" t="e">
        <f>#REF!</f>
        <v>#REF!</v>
      </c>
      <c r="H38" s="77" t="e">
        <f>#REF!</f>
        <v>#REF!</v>
      </c>
      <c r="I38" s="77" t="e">
        <f>#REF!</f>
        <v>#REF!</v>
      </c>
      <c r="J38" s="52" t="e">
        <f>#REF!</f>
        <v>#REF!</v>
      </c>
      <c r="K38" s="53" t="e">
        <f>#REF!</f>
        <v>#REF!</v>
      </c>
      <c r="L38" s="53" t="e">
        <f>#REF!</f>
        <v>#REF!</v>
      </c>
      <c r="M38" s="54" t="e">
        <f>#REF!</f>
        <v>#REF!</v>
      </c>
      <c r="N38" s="54" t="e">
        <f>#REF!</f>
        <v>#REF!</v>
      </c>
      <c r="O38" s="53" t="e">
        <f>#REF!</f>
        <v>#REF!</v>
      </c>
      <c r="P38" s="53" t="e">
        <f>#REF!</f>
        <v>#REF!</v>
      </c>
      <c r="Q38" s="53" t="e">
        <f>#REF!</f>
        <v>#REF!</v>
      </c>
      <c r="R38" s="53" t="e">
        <f>#REF!</f>
        <v>#REF!</v>
      </c>
      <c r="S38" s="55" t="e">
        <f>#REF!</f>
        <v>#REF!</v>
      </c>
      <c r="T38" s="52" t="e">
        <f>#REF!</f>
        <v>#REF!</v>
      </c>
      <c r="U38" s="53" t="e">
        <f>#REF!</f>
        <v>#REF!</v>
      </c>
      <c r="V38" s="53" t="e">
        <f>#REF!</f>
        <v>#REF!</v>
      </c>
      <c r="W38" s="54" t="e">
        <f>#REF!</f>
        <v>#REF!</v>
      </c>
      <c r="X38" s="54" t="e">
        <f>#REF!</f>
        <v>#REF!</v>
      </c>
      <c r="Y38" s="53" t="e">
        <f>#REF!</f>
        <v>#REF!</v>
      </c>
      <c r="Z38" s="53" t="e">
        <f>#REF!</f>
        <v>#REF!</v>
      </c>
      <c r="AA38" s="53" t="e">
        <f>#REF!</f>
        <v>#REF!</v>
      </c>
      <c r="AB38" s="53" t="e">
        <f>#REF!</f>
        <v>#REF!</v>
      </c>
      <c r="AC38" s="55" t="e">
        <f>#REF!</f>
        <v>#REF!</v>
      </c>
      <c r="AD38" s="156" t="e">
        <f>#REF!</f>
        <v>#REF!</v>
      </c>
      <c r="AE38" s="146" t="e">
        <f t="shared" ref="AE38:AE56" si="8">INDEX(Номер_по_Конституции,MATCH(C38,Субъекты_РФ,0),1)</f>
        <v>#REF!</v>
      </c>
      <c r="AF38" s="146" t="e">
        <f t="shared" ref="AF38:AF56" si="9">INDEX(Федеральный_округ,MATCH(C38,Субъекты_РФ,0),1)</f>
        <v>#REF!</v>
      </c>
      <c r="AG38" s="146" t="e">
        <f t="shared" ref="AG38:AG56" si="10">INDEX(Код_ОКАТО,MATCH(C38,Субъекты_РФ,0),1)</f>
        <v>#REF!</v>
      </c>
      <c r="AH38" s="153" t="e">
        <f t="shared" ref="AH38:AH56" si="11">IF(G38=0,"Не указано",INDEX(Госзаказчик,MATCH(G38,Код_мероприятия,0),1))</f>
        <v>#REF!</v>
      </c>
      <c r="AI38" s="147" t="e">
        <f t="shared" ref="AI38:AI56" si="12">IF(G38=0,"Не указано",INDEX(Вид_расходов,MATCH(G38,Код_мероприятия,0),1))</f>
        <v>#REF!</v>
      </c>
      <c r="AJ38" s="148" t="e">
        <f t="shared" ref="AJ38:AJ56" si="13">IF(G38=0,"Не указано",INDEX(РБ_МБ_ВБИ,MATCH(G38,Код_мероприятия,0),1))</f>
        <v>#REF!</v>
      </c>
    </row>
    <row r="39" spans="1:36" ht="13.5">
      <c r="A39" s="72" t="e">
        <f>#REF!</f>
        <v>#REF!</v>
      </c>
      <c r="B39" s="73" t="e">
        <f>#REF!</f>
        <v>#REF!</v>
      </c>
      <c r="C39" s="73" t="e">
        <f>#REF!</f>
        <v>#REF!</v>
      </c>
      <c r="D39" s="74" t="str">
        <f t="shared" ca="1" si="6"/>
        <v>11_Коми_отчет_4 кв_2013.xlsm</v>
      </c>
      <c r="E39" s="75" t="str">
        <f t="shared" ca="1" si="7"/>
        <v>4 кв_2013.</v>
      </c>
      <c r="F39" s="76" t="e">
        <f>#REF!</f>
        <v>#REF!</v>
      </c>
      <c r="G39" s="54" t="e">
        <f>#REF!</f>
        <v>#REF!</v>
      </c>
      <c r="H39" s="77" t="e">
        <f>#REF!</f>
        <v>#REF!</v>
      </c>
      <c r="I39" s="77" t="e">
        <f>#REF!</f>
        <v>#REF!</v>
      </c>
      <c r="J39" s="52" t="e">
        <f>#REF!</f>
        <v>#REF!</v>
      </c>
      <c r="K39" s="53" t="e">
        <f>#REF!</f>
        <v>#REF!</v>
      </c>
      <c r="L39" s="53" t="e">
        <f>#REF!</f>
        <v>#REF!</v>
      </c>
      <c r="M39" s="54" t="e">
        <f>#REF!</f>
        <v>#REF!</v>
      </c>
      <c r="N39" s="54" t="e">
        <f>#REF!</f>
        <v>#REF!</v>
      </c>
      <c r="O39" s="53" t="e">
        <f>#REF!</f>
        <v>#REF!</v>
      </c>
      <c r="P39" s="53" t="e">
        <f>#REF!</f>
        <v>#REF!</v>
      </c>
      <c r="Q39" s="53" t="e">
        <f>#REF!</f>
        <v>#REF!</v>
      </c>
      <c r="R39" s="53" t="e">
        <f>#REF!</f>
        <v>#REF!</v>
      </c>
      <c r="S39" s="55" t="e">
        <f>#REF!</f>
        <v>#REF!</v>
      </c>
      <c r="T39" s="52" t="e">
        <f>#REF!</f>
        <v>#REF!</v>
      </c>
      <c r="U39" s="53" t="e">
        <f>#REF!</f>
        <v>#REF!</v>
      </c>
      <c r="V39" s="53" t="e">
        <f>#REF!</f>
        <v>#REF!</v>
      </c>
      <c r="W39" s="54" t="e">
        <f>#REF!</f>
        <v>#REF!</v>
      </c>
      <c r="X39" s="54" t="e">
        <f>#REF!</f>
        <v>#REF!</v>
      </c>
      <c r="Y39" s="53" t="e">
        <f>#REF!</f>
        <v>#REF!</v>
      </c>
      <c r="Z39" s="53" t="e">
        <f>#REF!</f>
        <v>#REF!</v>
      </c>
      <c r="AA39" s="53" t="e">
        <f>#REF!</f>
        <v>#REF!</v>
      </c>
      <c r="AB39" s="53" t="e">
        <f>#REF!</f>
        <v>#REF!</v>
      </c>
      <c r="AC39" s="55" t="e">
        <f>#REF!</f>
        <v>#REF!</v>
      </c>
      <c r="AD39" s="156" t="e">
        <f>#REF!</f>
        <v>#REF!</v>
      </c>
      <c r="AE39" s="146" t="e">
        <f t="shared" si="8"/>
        <v>#REF!</v>
      </c>
      <c r="AF39" s="146" t="e">
        <f t="shared" si="9"/>
        <v>#REF!</v>
      </c>
      <c r="AG39" s="146" t="e">
        <f t="shared" si="10"/>
        <v>#REF!</v>
      </c>
      <c r="AH39" s="153" t="e">
        <f t="shared" si="11"/>
        <v>#REF!</v>
      </c>
      <c r="AI39" s="147" t="e">
        <f t="shared" si="12"/>
        <v>#REF!</v>
      </c>
      <c r="AJ39" s="148" t="e">
        <f t="shared" si="13"/>
        <v>#REF!</v>
      </c>
    </row>
    <row r="40" spans="1:36" ht="13.5">
      <c r="A40" s="72" t="e">
        <f>#REF!</f>
        <v>#REF!</v>
      </c>
      <c r="B40" s="73" t="e">
        <f>#REF!</f>
        <v>#REF!</v>
      </c>
      <c r="C40" s="73" t="e">
        <f>#REF!</f>
        <v>#REF!</v>
      </c>
      <c r="D40" s="74" t="str">
        <f t="shared" ca="1" si="6"/>
        <v>11_Коми_отчет_4 кв_2013.xlsm</v>
      </c>
      <c r="E40" s="75" t="str">
        <f t="shared" ca="1" si="7"/>
        <v>4 кв_2013.</v>
      </c>
      <c r="F40" s="76" t="e">
        <f>#REF!</f>
        <v>#REF!</v>
      </c>
      <c r="G40" s="54" t="e">
        <f>#REF!</f>
        <v>#REF!</v>
      </c>
      <c r="H40" s="77" t="e">
        <f>#REF!</f>
        <v>#REF!</v>
      </c>
      <c r="I40" s="77" t="e">
        <f>#REF!</f>
        <v>#REF!</v>
      </c>
      <c r="J40" s="52" t="e">
        <f>#REF!</f>
        <v>#REF!</v>
      </c>
      <c r="K40" s="53" t="e">
        <f>#REF!</f>
        <v>#REF!</v>
      </c>
      <c r="L40" s="53" t="e">
        <f>#REF!</f>
        <v>#REF!</v>
      </c>
      <c r="M40" s="54" t="e">
        <f>#REF!</f>
        <v>#REF!</v>
      </c>
      <c r="N40" s="54" t="e">
        <f>#REF!</f>
        <v>#REF!</v>
      </c>
      <c r="O40" s="53" t="e">
        <f>#REF!</f>
        <v>#REF!</v>
      </c>
      <c r="P40" s="53" t="e">
        <f>#REF!</f>
        <v>#REF!</v>
      </c>
      <c r="Q40" s="53" t="e">
        <f>#REF!</f>
        <v>#REF!</v>
      </c>
      <c r="R40" s="53" t="e">
        <f>#REF!</f>
        <v>#REF!</v>
      </c>
      <c r="S40" s="55" t="e">
        <f>#REF!</f>
        <v>#REF!</v>
      </c>
      <c r="T40" s="52" t="e">
        <f>#REF!</f>
        <v>#REF!</v>
      </c>
      <c r="U40" s="53" t="e">
        <f>#REF!</f>
        <v>#REF!</v>
      </c>
      <c r="V40" s="53" t="e">
        <f>#REF!</f>
        <v>#REF!</v>
      </c>
      <c r="W40" s="54" t="e">
        <f>#REF!</f>
        <v>#REF!</v>
      </c>
      <c r="X40" s="54" t="e">
        <f>#REF!</f>
        <v>#REF!</v>
      </c>
      <c r="Y40" s="53" t="e">
        <f>#REF!</f>
        <v>#REF!</v>
      </c>
      <c r="Z40" s="53" t="e">
        <f>#REF!</f>
        <v>#REF!</v>
      </c>
      <c r="AA40" s="53" t="e">
        <f>#REF!</f>
        <v>#REF!</v>
      </c>
      <c r="AB40" s="53" t="e">
        <f>#REF!</f>
        <v>#REF!</v>
      </c>
      <c r="AC40" s="55" t="e">
        <f>#REF!</f>
        <v>#REF!</v>
      </c>
      <c r="AD40" s="156" t="e">
        <f>#REF!</f>
        <v>#REF!</v>
      </c>
      <c r="AE40" s="146" t="e">
        <f t="shared" si="8"/>
        <v>#REF!</v>
      </c>
      <c r="AF40" s="146" t="e">
        <f t="shared" si="9"/>
        <v>#REF!</v>
      </c>
      <c r="AG40" s="146" t="e">
        <f t="shared" si="10"/>
        <v>#REF!</v>
      </c>
      <c r="AH40" s="153" t="e">
        <f t="shared" si="11"/>
        <v>#REF!</v>
      </c>
      <c r="AI40" s="147" t="e">
        <f t="shared" si="12"/>
        <v>#REF!</v>
      </c>
      <c r="AJ40" s="148" t="e">
        <f t="shared" si="13"/>
        <v>#REF!</v>
      </c>
    </row>
    <row r="41" spans="1:36" ht="13.5">
      <c r="A41" s="72" t="e">
        <f>#REF!</f>
        <v>#REF!</v>
      </c>
      <c r="B41" s="73" t="e">
        <f>#REF!</f>
        <v>#REF!</v>
      </c>
      <c r="C41" s="73" t="e">
        <f>#REF!</f>
        <v>#REF!</v>
      </c>
      <c r="D41" s="74" t="str">
        <f t="shared" ca="1" si="6"/>
        <v>11_Коми_отчет_4 кв_2013.xlsm</v>
      </c>
      <c r="E41" s="75" t="str">
        <f t="shared" ca="1" si="7"/>
        <v>4 кв_2013.</v>
      </c>
      <c r="F41" s="76" t="e">
        <f>#REF!</f>
        <v>#REF!</v>
      </c>
      <c r="G41" s="54" t="e">
        <f>#REF!</f>
        <v>#REF!</v>
      </c>
      <c r="H41" s="77" t="e">
        <f>#REF!</f>
        <v>#REF!</v>
      </c>
      <c r="I41" s="77" t="e">
        <f>#REF!</f>
        <v>#REF!</v>
      </c>
      <c r="J41" s="52" t="e">
        <f>#REF!</f>
        <v>#REF!</v>
      </c>
      <c r="K41" s="53" t="e">
        <f>#REF!</f>
        <v>#REF!</v>
      </c>
      <c r="L41" s="53" t="e">
        <f>#REF!</f>
        <v>#REF!</v>
      </c>
      <c r="M41" s="54" t="e">
        <f>#REF!</f>
        <v>#REF!</v>
      </c>
      <c r="N41" s="54" t="e">
        <f>#REF!</f>
        <v>#REF!</v>
      </c>
      <c r="O41" s="53" t="e">
        <f>#REF!</f>
        <v>#REF!</v>
      </c>
      <c r="P41" s="53" t="e">
        <f>#REF!</f>
        <v>#REF!</v>
      </c>
      <c r="Q41" s="53" t="e">
        <f>#REF!</f>
        <v>#REF!</v>
      </c>
      <c r="R41" s="53" t="e">
        <f>#REF!</f>
        <v>#REF!</v>
      </c>
      <c r="S41" s="55" t="e">
        <f>#REF!</f>
        <v>#REF!</v>
      </c>
      <c r="T41" s="52" t="e">
        <f>#REF!</f>
        <v>#REF!</v>
      </c>
      <c r="U41" s="53" t="e">
        <f>#REF!</f>
        <v>#REF!</v>
      </c>
      <c r="V41" s="53" t="e">
        <f>#REF!</f>
        <v>#REF!</v>
      </c>
      <c r="W41" s="54" t="e">
        <f>#REF!</f>
        <v>#REF!</v>
      </c>
      <c r="X41" s="54" t="e">
        <f>#REF!</f>
        <v>#REF!</v>
      </c>
      <c r="Y41" s="53" t="e">
        <f>#REF!</f>
        <v>#REF!</v>
      </c>
      <c r="Z41" s="53" t="e">
        <f>#REF!</f>
        <v>#REF!</v>
      </c>
      <c r="AA41" s="53" t="e">
        <f>#REF!</f>
        <v>#REF!</v>
      </c>
      <c r="AB41" s="53" t="e">
        <f>#REF!</f>
        <v>#REF!</v>
      </c>
      <c r="AC41" s="55" t="e">
        <f>#REF!</f>
        <v>#REF!</v>
      </c>
      <c r="AD41" s="156" t="e">
        <f>#REF!</f>
        <v>#REF!</v>
      </c>
      <c r="AE41" s="146" t="e">
        <f t="shared" si="8"/>
        <v>#REF!</v>
      </c>
      <c r="AF41" s="146" t="e">
        <f t="shared" si="9"/>
        <v>#REF!</v>
      </c>
      <c r="AG41" s="146" t="e">
        <f t="shared" si="10"/>
        <v>#REF!</v>
      </c>
      <c r="AH41" s="153" t="e">
        <f t="shared" si="11"/>
        <v>#REF!</v>
      </c>
      <c r="AI41" s="147" t="e">
        <f t="shared" si="12"/>
        <v>#REF!</v>
      </c>
      <c r="AJ41" s="148" t="e">
        <f t="shared" si="13"/>
        <v>#REF!</v>
      </c>
    </row>
    <row r="42" spans="1:36" ht="13.5">
      <c r="A42" s="72" t="e">
        <f>#REF!</f>
        <v>#REF!</v>
      </c>
      <c r="B42" s="73" t="e">
        <f>#REF!</f>
        <v>#REF!</v>
      </c>
      <c r="C42" s="73" t="e">
        <f>#REF!</f>
        <v>#REF!</v>
      </c>
      <c r="D42" s="74" t="str">
        <f t="shared" ca="1" si="6"/>
        <v>11_Коми_отчет_4 кв_2013.xlsm</v>
      </c>
      <c r="E42" s="75" t="str">
        <f t="shared" ca="1" si="7"/>
        <v>4 кв_2013.</v>
      </c>
      <c r="F42" s="76" t="e">
        <f>#REF!</f>
        <v>#REF!</v>
      </c>
      <c r="G42" s="54" t="e">
        <f>#REF!</f>
        <v>#REF!</v>
      </c>
      <c r="H42" s="77" t="e">
        <f>#REF!</f>
        <v>#REF!</v>
      </c>
      <c r="I42" s="77" t="e">
        <f>#REF!</f>
        <v>#REF!</v>
      </c>
      <c r="J42" s="52" t="e">
        <f>#REF!</f>
        <v>#REF!</v>
      </c>
      <c r="K42" s="53" t="e">
        <f>#REF!</f>
        <v>#REF!</v>
      </c>
      <c r="L42" s="53" t="e">
        <f>#REF!</f>
        <v>#REF!</v>
      </c>
      <c r="M42" s="54" t="e">
        <f>#REF!</f>
        <v>#REF!</v>
      </c>
      <c r="N42" s="54" t="e">
        <f>#REF!</f>
        <v>#REF!</v>
      </c>
      <c r="O42" s="53" t="e">
        <f>#REF!</f>
        <v>#REF!</v>
      </c>
      <c r="P42" s="53" t="e">
        <f>#REF!</f>
        <v>#REF!</v>
      </c>
      <c r="Q42" s="53" t="e">
        <f>#REF!</f>
        <v>#REF!</v>
      </c>
      <c r="R42" s="53" t="e">
        <f>#REF!</f>
        <v>#REF!</v>
      </c>
      <c r="S42" s="55" t="e">
        <f>#REF!</f>
        <v>#REF!</v>
      </c>
      <c r="T42" s="52" t="e">
        <f>#REF!</f>
        <v>#REF!</v>
      </c>
      <c r="U42" s="53" t="e">
        <f>#REF!</f>
        <v>#REF!</v>
      </c>
      <c r="V42" s="53" t="e">
        <f>#REF!</f>
        <v>#REF!</v>
      </c>
      <c r="W42" s="54" t="e">
        <f>#REF!</f>
        <v>#REF!</v>
      </c>
      <c r="X42" s="54" t="e">
        <f>#REF!</f>
        <v>#REF!</v>
      </c>
      <c r="Y42" s="53" t="e">
        <f>#REF!</f>
        <v>#REF!</v>
      </c>
      <c r="Z42" s="53" t="e">
        <f>#REF!</f>
        <v>#REF!</v>
      </c>
      <c r="AA42" s="53" t="e">
        <f>#REF!</f>
        <v>#REF!</v>
      </c>
      <c r="AB42" s="53" t="e">
        <f>#REF!</f>
        <v>#REF!</v>
      </c>
      <c r="AC42" s="55" t="e">
        <f>#REF!</f>
        <v>#REF!</v>
      </c>
      <c r="AD42" s="156" t="e">
        <f>#REF!</f>
        <v>#REF!</v>
      </c>
      <c r="AE42" s="146" t="e">
        <f t="shared" si="8"/>
        <v>#REF!</v>
      </c>
      <c r="AF42" s="146" t="e">
        <f t="shared" si="9"/>
        <v>#REF!</v>
      </c>
      <c r="AG42" s="146" t="e">
        <f t="shared" si="10"/>
        <v>#REF!</v>
      </c>
      <c r="AH42" s="153" t="e">
        <f t="shared" si="11"/>
        <v>#REF!</v>
      </c>
      <c r="AI42" s="147" t="e">
        <f t="shared" si="12"/>
        <v>#REF!</v>
      </c>
      <c r="AJ42" s="148" t="e">
        <f t="shared" si="13"/>
        <v>#REF!</v>
      </c>
    </row>
    <row r="43" spans="1:36" ht="13.5">
      <c r="A43" s="72" t="e">
        <f>#REF!</f>
        <v>#REF!</v>
      </c>
      <c r="B43" s="73" t="e">
        <f>#REF!</f>
        <v>#REF!</v>
      </c>
      <c r="C43" s="73" t="e">
        <f>#REF!</f>
        <v>#REF!</v>
      </c>
      <c r="D43" s="74" t="str">
        <f t="shared" ca="1" si="6"/>
        <v>11_Коми_отчет_4 кв_2013.xlsm</v>
      </c>
      <c r="E43" s="75" t="str">
        <f t="shared" ca="1" si="7"/>
        <v>4 кв_2013.</v>
      </c>
      <c r="F43" s="76" t="e">
        <f>#REF!</f>
        <v>#REF!</v>
      </c>
      <c r="G43" s="54" t="e">
        <f>#REF!</f>
        <v>#REF!</v>
      </c>
      <c r="H43" s="77" t="e">
        <f>#REF!</f>
        <v>#REF!</v>
      </c>
      <c r="I43" s="77" t="e">
        <f>#REF!</f>
        <v>#REF!</v>
      </c>
      <c r="J43" s="52" t="e">
        <f>#REF!</f>
        <v>#REF!</v>
      </c>
      <c r="K43" s="53" t="e">
        <f>#REF!</f>
        <v>#REF!</v>
      </c>
      <c r="L43" s="53" t="e">
        <f>#REF!</f>
        <v>#REF!</v>
      </c>
      <c r="M43" s="54" t="e">
        <f>#REF!</f>
        <v>#REF!</v>
      </c>
      <c r="N43" s="54" t="e">
        <f>#REF!</f>
        <v>#REF!</v>
      </c>
      <c r="O43" s="53" t="e">
        <f>#REF!</f>
        <v>#REF!</v>
      </c>
      <c r="P43" s="53" t="e">
        <f>#REF!</f>
        <v>#REF!</v>
      </c>
      <c r="Q43" s="53" t="e">
        <f>#REF!</f>
        <v>#REF!</v>
      </c>
      <c r="R43" s="53" t="e">
        <f>#REF!</f>
        <v>#REF!</v>
      </c>
      <c r="S43" s="55" t="e">
        <f>#REF!</f>
        <v>#REF!</v>
      </c>
      <c r="T43" s="52" t="e">
        <f>#REF!</f>
        <v>#REF!</v>
      </c>
      <c r="U43" s="53" t="e">
        <f>#REF!</f>
        <v>#REF!</v>
      </c>
      <c r="V43" s="53" t="e">
        <f>#REF!</f>
        <v>#REF!</v>
      </c>
      <c r="W43" s="54" t="e">
        <f>#REF!</f>
        <v>#REF!</v>
      </c>
      <c r="X43" s="54" t="e">
        <f>#REF!</f>
        <v>#REF!</v>
      </c>
      <c r="Y43" s="53" t="e">
        <f>#REF!</f>
        <v>#REF!</v>
      </c>
      <c r="Z43" s="53" t="e">
        <f>#REF!</f>
        <v>#REF!</v>
      </c>
      <c r="AA43" s="53" t="e">
        <f>#REF!</f>
        <v>#REF!</v>
      </c>
      <c r="AB43" s="53" t="e">
        <f>#REF!</f>
        <v>#REF!</v>
      </c>
      <c r="AC43" s="55" t="e">
        <f>#REF!</f>
        <v>#REF!</v>
      </c>
      <c r="AD43" s="156" t="e">
        <f>#REF!</f>
        <v>#REF!</v>
      </c>
      <c r="AE43" s="146" t="e">
        <f t="shared" si="8"/>
        <v>#REF!</v>
      </c>
      <c r="AF43" s="146" t="e">
        <f t="shared" si="9"/>
        <v>#REF!</v>
      </c>
      <c r="AG43" s="146" t="e">
        <f t="shared" si="10"/>
        <v>#REF!</v>
      </c>
      <c r="AH43" s="153" t="e">
        <f t="shared" si="11"/>
        <v>#REF!</v>
      </c>
      <c r="AI43" s="147" t="e">
        <f t="shared" si="12"/>
        <v>#REF!</v>
      </c>
      <c r="AJ43" s="148" t="e">
        <f t="shared" si="13"/>
        <v>#REF!</v>
      </c>
    </row>
    <row r="44" spans="1:36" ht="13.5">
      <c r="A44" s="72" t="e">
        <f>#REF!</f>
        <v>#REF!</v>
      </c>
      <c r="B44" s="73" t="e">
        <f>#REF!</f>
        <v>#REF!</v>
      </c>
      <c r="C44" s="73" t="e">
        <f>#REF!</f>
        <v>#REF!</v>
      </c>
      <c r="D44" s="74" t="str">
        <f t="shared" ca="1" si="6"/>
        <v>11_Коми_отчет_4 кв_2013.xlsm</v>
      </c>
      <c r="E44" s="75" t="str">
        <f t="shared" ca="1" si="7"/>
        <v>4 кв_2013.</v>
      </c>
      <c r="F44" s="76" t="e">
        <f>#REF!</f>
        <v>#REF!</v>
      </c>
      <c r="G44" s="54" t="e">
        <f>#REF!</f>
        <v>#REF!</v>
      </c>
      <c r="H44" s="77" t="e">
        <f>#REF!</f>
        <v>#REF!</v>
      </c>
      <c r="I44" s="77" t="e">
        <f>#REF!</f>
        <v>#REF!</v>
      </c>
      <c r="J44" s="52" t="e">
        <f>#REF!</f>
        <v>#REF!</v>
      </c>
      <c r="K44" s="53" t="e">
        <f>#REF!</f>
        <v>#REF!</v>
      </c>
      <c r="L44" s="53" t="e">
        <f>#REF!</f>
        <v>#REF!</v>
      </c>
      <c r="M44" s="54" t="e">
        <f>#REF!</f>
        <v>#REF!</v>
      </c>
      <c r="N44" s="54" t="e">
        <f>#REF!</f>
        <v>#REF!</v>
      </c>
      <c r="O44" s="53" t="e">
        <f>#REF!</f>
        <v>#REF!</v>
      </c>
      <c r="P44" s="53" t="e">
        <f>#REF!</f>
        <v>#REF!</v>
      </c>
      <c r="Q44" s="53" t="e">
        <f>#REF!</f>
        <v>#REF!</v>
      </c>
      <c r="R44" s="53" t="e">
        <f>#REF!</f>
        <v>#REF!</v>
      </c>
      <c r="S44" s="55" t="e">
        <f>#REF!</f>
        <v>#REF!</v>
      </c>
      <c r="T44" s="52" t="e">
        <f>#REF!</f>
        <v>#REF!</v>
      </c>
      <c r="U44" s="53" t="e">
        <f>#REF!</f>
        <v>#REF!</v>
      </c>
      <c r="V44" s="53" t="e">
        <f>#REF!</f>
        <v>#REF!</v>
      </c>
      <c r="W44" s="54" t="e">
        <f>#REF!</f>
        <v>#REF!</v>
      </c>
      <c r="X44" s="54" t="e">
        <f>#REF!</f>
        <v>#REF!</v>
      </c>
      <c r="Y44" s="53" t="e">
        <f>#REF!</f>
        <v>#REF!</v>
      </c>
      <c r="Z44" s="53" t="e">
        <f>#REF!</f>
        <v>#REF!</v>
      </c>
      <c r="AA44" s="53" t="e">
        <f>#REF!</f>
        <v>#REF!</v>
      </c>
      <c r="AB44" s="53" t="e">
        <f>#REF!</f>
        <v>#REF!</v>
      </c>
      <c r="AC44" s="55" t="e">
        <f>#REF!</f>
        <v>#REF!</v>
      </c>
      <c r="AD44" s="156" t="e">
        <f>#REF!</f>
        <v>#REF!</v>
      </c>
      <c r="AE44" s="146" t="e">
        <f t="shared" si="8"/>
        <v>#REF!</v>
      </c>
      <c r="AF44" s="146" t="e">
        <f t="shared" si="9"/>
        <v>#REF!</v>
      </c>
      <c r="AG44" s="146" t="e">
        <f t="shared" si="10"/>
        <v>#REF!</v>
      </c>
      <c r="AH44" s="153" t="e">
        <f t="shared" si="11"/>
        <v>#REF!</v>
      </c>
      <c r="AI44" s="147" t="e">
        <f t="shared" si="12"/>
        <v>#REF!</v>
      </c>
      <c r="AJ44" s="148" t="e">
        <f t="shared" si="13"/>
        <v>#REF!</v>
      </c>
    </row>
    <row r="45" spans="1:36" ht="13.5">
      <c r="A45" s="72" t="e">
        <f>#REF!</f>
        <v>#REF!</v>
      </c>
      <c r="B45" s="73" t="e">
        <f>#REF!</f>
        <v>#REF!</v>
      </c>
      <c r="C45" s="73" t="e">
        <f>#REF!</f>
        <v>#REF!</v>
      </c>
      <c r="D45" s="74" t="str">
        <f t="shared" ca="1" si="6"/>
        <v>11_Коми_отчет_4 кв_2013.xlsm</v>
      </c>
      <c r="E45" s="75" t="str">
        <f t="shared" ca="1" si="7"/>
        <v>4 кв_2013.</v>
      </c>
      <c r="F45" s="76" t="e">
        <f>#REF!</f>
        <v>#REF!</v>
      </c>
      <c r="G45" s="54" t="e">
        <f>#REF!</f>
        <v>#REF!</v>
      </c>
      <c r="H45" s="77" t="e">
        <f>#REF!</f>
        <v>#REF!</v>
      </c>
      <c r="I45" s="77" t="e">
        <f>#REF!</f>
        <v>#REF!</v>
      </c>
      <c r="J45" s="52" t="e">
        <f>#REF!</f>
        <v>#REF!</v>
      </c>
      <c r="K45" s="53" t="e">
        <f>#REF!</f>
        <v>#REF!</v>
      </c>
      <c r="L45" s="53" t="e">
        <f>#REF!</f>
        <v>#REF!</v>
      </c>
      <c r="M45" s="54" t="e">
        <f>#REF!</f>
        <v>#REF!</v>
      </c>
      <c r="N45" s="54" t="e">
        <f>#REF!</f>
        <v>#REF!</v>
      </c>
      <c r="O45" s="53" t="e">
        <f>#REF!</f>
        <v>#REF!</v>
      </c>
      <c r="P45" s="53" t="e">
        <f>#REF!</f>
        <v>#REF!</v>
      </c>
      <c r="Q45" s="53" t="e">
        <f>#REF!</f>
        <v>#REF!</v>
      </c>
      <c r="R45" s="53" t="e">
        <f>#REF!</f>
        <v>#REF!</v>
      </c>
      <c r="S45" s="55" t="e">
        <f>#REF!</f>
        <v>#REF!</v>
      </c>
      <c r="T45" s="52" t="e">
        <f>#REF!</f>
        <v>#REF!</v>
      </c>
      <c r="U45" s="53" t="e">
        <f>#REF!</f>
        <v>#REF!</v>
      </c>
      <c r="V45" s="53" t="e">
        <f>#REF!</f>
        <v>#REF!</v>
      </c>
      <c r="W45" s="54" t="e">
        <f>#REF!</f>
        <v>#REF!</v>
      </c>
      <c r="X45" s="54" t="e">
        <f>#REF!</f>
        <v>#REF!</v>
      </c>
      <c r="Y45" s="53" t="e">
        <f>#REF!</f>
        <v>#REF!</v>
      </c>
      <c r="Z45" s="53" t="e">
        <f>#REF!</f>
        <v>#REF!</v>
      </c>
      <c r="AA45" s="53" t="e">
        <f>#REF!</f>
        <v>#REF!</v>
      </c>
      <c r="AB45" s="53" t="e">
        <f>#REF!</f>
        <v>#REF!</v>
      </c>
      <c r="AC45" s="55" t="e">
        <f>#REF!</f>
        <v>#REF!</v>
      </c>
      <c r="AD45" s="156" t="e">
        <f>#REF!</f>
        <v>#REF!</v>
      </c>
      <c r="AE45" s="146" t="e">
        <f t="shared" si="8"/>
        <v>#REF!</v>
      </c>
      <c r="AF45" s="146" t="e">
        <f t="shared" si="9"/>
        <v>#REF!</v>
      </c>
      <c r="AG45" s="146" t="e">
        <f t="shared" si="10"/>
        <v>#REF!</v>
      </c>
      <c r="AH45" s="153" t="e">
        <f t="shared" si="11"/>
        <v>#REF!</v>
      </c>
      <c r="AI45" s="147" t="e">
        <f t="shared" si="12"/>
        <v>#REF!</v>
      </c>
      <c r="AJ45" s="148" t="e">
        <f t="shared" si="13"/>
        <v>#REF!</v>
      </c>
    </row>
    <row r="46" spans="1:36" ht="13.5">
      <c r="A46" s="72" t="e">
        <f>#REF!</f>
        <v>#REF!</v>
      </c>
      <c r="B46" s="73" t="e">
        <f>#REF!</f>
        <v>#REF!</v>
      </c>
      <c r="C46" s="73" t="e">
        <f>#REF!</f>
        <v>#REF!</v>
      </c>
      <c r="D46" s="74" t="str">
        <f t="shared" ca="1" si="6"/>
        <v>11_Коми_отчет_4 кв_2013.xlsm</v>
      </c>
      <c r="E46" s="75" t="str">
        <f t="shared" ca="1" si="7"/>
        <v>4 кв_2013.</v>
      </c>
      <c r="F46" s="76" t="e">
        <f>#REF!</f>
        <v>#REF!</v>
      </c>
      <c r="G46" s="54" t="e">
        <f>#REF!</f>
        <v>#REF!</v>
      </c>
      <c r="H46" s="77" t="e">
        <f>#REF!</f>
        <v>#REF!</v>
      </c>
      <c r="I46" s="77" t="e">
        <f>#REF!</f>
        <v>#REF!</v>
      </c>
      <c r="J46" s="52" t="e">
        <f>#REF!</f>
        <v>#REF!</v>
      </c>
      <c r="K46" s="53" t="e">
        <f>#REF!</f>
        <v>#REF!</v>
      </c>
      <c r="L46" s="53" t="e">
        <f>#REF!</f>
        <v>#REF!</v>
      </c>
      <c r="M46" s="54" t="e">
        <f>#REF!</f>
        <v>#REF!</v>
      </c>
      <c r="N46" s="54" t="e">
        <f>#REF!</f>
        <v>#REF!</v>
      </c>
      <c r="O46" s="53" t="e">
        <f>#REF!</f>
        <v>#REF!</v>
      </c>
      <c r="P46" s="53" t="e">
        <f>#REF!</f>
        <v>#REF!</v>
      </c>
      <c r="Q46" s="53" t="e">
        <f>#REF!</f>
        <v>#REF!</v>
      </c>
      <c r="R46" s="53" t="e">
        <f>#REF!</f>
        <v>#REF!</v>
      </c>
      <c r="S46" s="55" t="e">
        <f>#REF!</f>
        <v>#REF!</v>
      </c>
      <c r="T46" s="52" t="e">
        <f>#REF!</f>
        <v>#REF!</v>
      </c>
      <c r="U46" s="53" t="e">
        <f>#REF!</f>
        <v>#REF!</v>
      </c>
      <c r="V46" s="53" t="e">
        <f>#REF!</f>
        <v>#REF!</v>
      </c>
      <c r="W46" s="54" t="e">
        <f>#REF!</f>
        <v>#REF!</v>
      </c>
      <c r="X46" s="54" t="e">
        <f>#REF!</f>
        <v>#REF!</v>
      </c>
      <c r="Y46" s="53" t="e">
        <f>#REF!</f>
        <v>#REF!</v>
      </c>
      <c r="Z46" s="53" t="e">
        <f>#REF!</f>
        <v>#REF!</v>
      </c>
      <c r="AA46" s="53" t="e">
        <f>#REF!</f>
        <v>#REF!</v>
      </c>
      <c r="AB46" s="53" t="e">
        <f>#REF!</f>
        <v>#REF!</v>
      </c>
      <c r="AC46" s="55" t="e">
        <f>#REF!</f>
        <v>#REF!</v>
      </c>
      <c r="AD46" s="156" t="e">
        <f>#REF!</f>
        <v>#REF!</v>
      </c>
      <c r="AE46" s="146" t="e">
        <f t="shared" si="8"/>
        <v>#REF!</v>
      </c>
      <c r="AF46" s="146" t="e">
        <f t="shared" si="9"/>
        <v>#REF!</v>
      </c>
      <c r="AG46" s="146" t="e">
        <f t="shared" si="10"/>
        <v>#REF!</v>
      </c>
      <c r="AH46" s="153" t="e">
        <f t="shared" si="11"/>
        <v>#REF!</v>
      </c>
      <c r="AI46" s="147" t="e">
        <f t="shared" si="12"/>
        <v>#REF!</v>
      </c>
      <c r="AJ46" s="148" t="e">
        <f t="shared" si="13"/>
        <v>#REF!</v>
      </c>
    </row>
    <row r="47" spans="1:36" ht="13.5">
      <c r="A47" s="72" t="e">
        <f>#REF!</f>
        <v>#REF!</v>
      </c>
      <c r="B47" s="73" t="e">
        <f>#REF!</f>
        <v>#REF!</v>
      </c>
      <c r="C47" s="73" t="e">
        <f>#REF!</f>
        <v>#REF!</v>
      </c>
      <c r="D47" s="74" t="str">
        <f t="shared" ca="1" si="6"/>
        <v>11_Коми_отчет_4 кв_2013.xlsm</v>
      </c>
      <c r="E47" s="75" t="str">
        <f t="shared" ca="1" si="7"/>
        <v>4 кв_2013.</v>
      </c>
      <c r="F47" s="76" t="e">
        <f>#REF!</f>
        <v>#REF!</v>
      </c>
      <c r="G47" s="54" t="e">
        <f>#REF!</f>
        <v>#REF!</v>
      </c>
      <c r="H47" s="77" t="e">
        <f>#REF!</f>
        <v>#REF!</v>
      </c>
      <c r="I47" s="77" t="e">
        <f>#REF!</f>
        <v>#REF!</v>
      </c>
      <c r="J47" s="52" t="e">
        <f>#REF!</f>
        <v>#REF!</v>
      </c>
      <c r="K47" s="53" t="e">
        <f>#REF!</f>
        <v>#REF!</v>
      </c>
      <c r="L47" s="53" t="e">
        <f>#REF!</f>
        <v>#REF!</v>
      </c>
      <c r="M47" s="54" t="e">
        <f>#REF!</f>
        <v>#REF!</v>
      </c>
      <c r="N47" s="54" t="e">
        <f>#REF!</f>
        <v>#REF!</v>
      </c>
      <c r="O47" s="53" t="e">
        <f>#REF!</f>
        <v>#REF!</v>
      </c>
      <c r="P47" s="53" t="e">
        <f>#REF!</f>
        <v>#REF!</v>
      </c>
      <c r="Q47" s="53" t="e">
        <f>#REF!</f>
        <v>#REF!</v>
      </c>
      <c r="R47" s="53" t="e">
        <f>#REF!</f>
        <v>#REF!</v>
      </c>
      <c r="S47" s="55" t="e">
        <f>#REF!</f>
        <v>#REF!</v>
      </c>
      <c r="T47" s="52" t="e">
        <f>#REF!</f>
        <v>#REF!</v>
      </c>
      <c r="U47" s="53" t="e">
        <f>#REF!</f>
        <v>#REF!</v>
      </c>
      <c r="V47" s="53" t="e">
        <f>#REF!</f>
        <v>#REF!</v>
      </c>
      <c r="W47" s="54" t="e">
        <f>#REF!</f>
        <v>#REF!</v>
      </c>
      <c r="X47" s="54" t="e">
        <f>#REF!</f>
        <v>#REF!</v>
      </c>
      <c r="Y47" s="53" t="e">
        <f>#REF!</f>
        <v>#REF!</v>
      </c>
      <c r="Z47" s="53" t="e">
        <f>#REF!</f>
        <v>#REF!</v>
      </c>
      <c r="AA47" s="53" t="e">
        <f>#REF!</f>
        <v>#REF!</v>
      </c>
      <c r="AB47" s="53" t="e">
        <f>#REF!</f>
        <v>#REF!</v>
      </c>
      <c r="AC47" s="55" t="e">
        <f>#REF!</f>
        <v>#REF!</v>
      </c>
      <c r="AD47" s="156" t="e">
        <f>#REF!</f>
        <v>#REF!</v>
      </c>
      <c r="AE47" s="146" t="e">
        <f t="shared" si="8"/>
        <v>#REF!</v>
      </c>
      <c r="AF47" s="146" t="e">
        <f t="shared" si="9"/>
        <v>#REF!</v>
      </c>
      <c r="AG47" s="146" t="e">
        <f t="shared" si="10"/>
        <v>#REF!</v>
      </c>
      <c r="AH47" s="153" t="e">
        <f t="shared" si="11"/>
        <v>#REF!</v>
      </c>
      <c r="AI47" s="147" t="e">
        <f t="shared" si="12"/>
        <v>#REF!</v>
      </c>
      <c r="AJ47" s="148" t="e">
        <f t="shared" si="13"/>
        <v>#REF!</v>
      </c>
    </row>
    <row r="48" spans="1:36" ht="13.5">
      <c r="A48" s="72" t="e">
        <f>#REF!</f>
        <v>#REF!</v>
      </c>
      <c r="B48" s="73" t="e">
        <f>#REF!</f>
        <v>#REF!</v>
      </c>
      <c r="C48" s="73" t="e">
        <f>#REF!</f>
        <v>#REF!</v>
      </c>
      <c r="D48" s="74" t="str">
        <f t="shared" ca="1" si="6"/>
        <v>11_Коми_отчет_4 кв_2013.xlsm</v>
      </c>
      <c r="E48" s="75" t="str">
        <f t="shared" ca="1" si="7"/>
        <v>4 кв_2013.</v>
      </c>
      <c r="F48" s="76" t="e">
        <f>#REF!</f>
        <v>#REF!</v>
      </c>
      <c r="G48" s="54" t="e">
        <f>#REF!</f>
        <v>#REF!</v>
      </c>
      <c r="H48" s="108" t="e">
        <f>#REF!</f>
        <v>#REF!</v>
      </c>
      <c r="I48" s="64" t="e">
        <f>#REF!</f>
        <v>#REF!</v>
      </c>
      <c r="J48" s="52" t="e">
        <f>#REF!</f>
        <v>#REF!</v>
      </c>
      <c r="K48" s="53" t="e">
        <f>#REF!</f>
        <v>#REF!</v>
      </c>
      <c r="L48" s="53" t="e">
        <f>#REF!</f>
        <v>#REF!</v>
      </c>
      <c r="M48" s="54" t="e">
        <f>#REF!</f>
        <v>#REF!</v>
      </c>
      <c r="N48" s="54" t="e">
        <f>#REF!</f>
        <v>#REF!</v>
      </c>
      <c r="O48" s="53" t="e">
        <f>#REF!</f>
        <v>#REF!</v>
      </c>
      <c r="P48" s="53" t="e">
        <f>#REF!</f>
        <v>#REF!</v>
      </c>
      <c r="Q48" s="53" t="e">
        <f>#REF!</f>
        <v>#REF!</v>
      </c>
      <c r="R48" s="53" t="e">
        <f>#REF!</f>
        <v>#REF!</v>
      </c>
      <c r="S48" s="55" t="e">
        <f>#REF!</f>
        <v>#REF!</v>
      </c>
      <c r="T48" s="52" t="e">
        <f>#REF!</f>
        <v>#REF!</v>
      </c>
      <c r="U48" s="53" t="e">
        <f>#REF!</f>
        <v>#REF!</v>
      </c>
      <c r="V48" s="53" t="e">
        <f>#REF!</f>
        <v>#REF!</v>
      </c>
      <c r="W48" s="54" t="e">
        <f>#REF!</f>
        <v>#REF!</v>
      </c>
      <c r="X48" s="54" t="e">
        <f>#REF!</f>
        <v>#REF!</v>
      </c>
      <c r="Y48" s="53" t="e">
        <f>#REF!</f>
        <v>#REF!</v>
      </c>
      <c r="Z48" s="53" t="e">
        <f>#REF!</f>
        <v>#REF!</v>
      </c>
      <c r="AA48" s="53" t="e">
        <f>#REF!</f>
        <v>#REF!</v>
      </c>
      <c r="AB48" s="53" t="e">
        <f>#REF!</f>
        <v>#REF!</v>
      </c>
      <c r="AC48" s="55" t="e">
        <f>#REF!</f>
        <v>#REF!</v>
      </c>
      <c r="AD48" s="156" t="e">
        <f>#REF!</f>
        <v>#REF!</v>
      </c>
      <c r="AE48" s="146" t="e">
        <f t="shared" si="8"/>
        <v>#REF!</v>
      </c>
      <c r="AF48" s="146" t="e">
        <f t="shared" si="9"/>
        <v>#REF!</v>
      </c>
      <c r="AG48" s="146" t="e">
        <f t="shared" si="10"/>
        <v>#REF!</v>
      </c>
      <c r="AH48" s="153" t="e">
        <f t="shared" si="11"/>
        <v>#REF!</v>
      </c>
      <c r="AI48" s="147" t="e">
        <f t="shared" si="12"/>
        <v>#REF!</v>
      </c>
      <c r="AJ48" s="148" t="e">
        <f t="shared" si="13"/>
        <v>#REF!</v>
      </c>
    </row>
    <row r="49" spans="1:36" ht="13.5">
      <c r="A49" s="72" t="e">
        <f>#REF!</f>
        <v>#REF!</v>
      </c>
      <c r="B49" s="73" t="e">
        <f>#REF!</f>
        <v>#REF!</v>
      </c>
      <c r="C49" s="73" t="e">
        <f>#REF!</f>
        <v>#REF!</v>
      </c>
      <c r="D49" s="74" t="str">
        <f t="shared" ca="1" si="6"/>
        <v>11_Коми_отчет_4 кв_2013.xlsm</v>
      </c>
      <c r="E49" s="75" t="str">
        <f t="shared" ca="1" si="7"/>
        <v>4 кв_2013.</v>
      </c>
      <c r="F49" s="76" t="e">
        <f>#REF!</f>
        <v>#REF!</v>
      </c>
      <c r="G49" s="54" t="e">
        <f>#REF!</f>
        <v>#REF!</v>
      </c>
      <c r="H49" s="108" t="e">
        <f>#REF!</f>
        <v>#REF!</v>
      </c>
      <c r="I49" s="64" t="e">
        <f>#REF!</f>
        <v>#REF!</v>
      </c>
      <c r="J49" s="52" t="e">
        <f>#REF!</f>
        <v>#REF!</v>
      </c>
      <c r="K49" s="53" t="e">
        <f>#REF!</f>
        <v>#REF!</v>
      </c>
      <c r="L49" s="53" t="e">
        <f>#REF!</f>
        <v>#REF!</v>
      </c>
      <c r="M49" s="54" t="e">
        <f>#REF!</f>
        <v>#REF!</v>
      </c>
      <c r="N49" s="54" t="e">
        <f>#REF!</f>
        <v>#REF!</v>
      </c>
      <c r="O49" s="53" t="e">
        <f>#REF!</f>
        <v>#REF!</v>
      </c>
      <c r="P49" s="53" t="e">
        <f>#REF!</f>
        <v>#REF!</v>
      </c>
      <c r="Q49" s="53" t="e">
        <f>#REF!</f>
        <v>#REF!</v>
      </c>
      <c r="R49" s="53" t="e">
        <f>#REF!</f>
        <v>#REF!</v>
      </c>
      <c r="S49" s="55" t="e">
        <f>#REF!</f>
        <v>#REF!</v>
      </c>
      <c r="T49" s="52" t="e">
        <f>#REF!</f>
        <v>#REF!</v>
      </c>
      <c r="U49" s="53" t="e">
        <f>#REF!</f>
        <v>#REF!</v>
      </c>
      <c r="V49" s="53" t="e">
        <f>#REF!</f>
        <v>#REF!</v>
      </c>
      <c r="W49" s="54" t="e">
        <f>#REF!</f>
        <v>#REF!</v>
      </c>
      <c r="X49" s="54" t="e">
        <f>#REF!</f>
        <v>#REF!</v>
      </c>
      <c r="Y49" s="53" t="e">
        <f>#REF!</f>
        <v>#REF!</v>
      </c>
      <c r="Z49" s="53" t="e">
        <f>#REF!</f>
        <v>#REF!</v>
      </c>
      <c r="AA49" s="53" t="e">
        <f>#REF!</f>
        <v>#REF!</v>
      </c>
      <c r="AB49" s="53" t="e">
        <f>#REF!</f>
        <v>#REF!</v>
      </c>
      <c r="AC49" s="55" t="e">
        <f>#REF!</f>
        <v>#REF!</v>
      </c>
      <c r="AD49" s="156" t="e">
        <f>#REF!</f>
        <v>#REF!</v>
      </c>
      <c r="AE49" s="146" t="e">
        <f t="shared" si="8"/>
        <v>#REF!</v>
      </c>
      <c r="AF49" s="146" t="e">
        <f t="shared" si="9"/>
        <v>#REF!</v>
      </c>
      <c r="AG49" s="146" t="e">
        <f t="shared" si="10"/>
        <v>#REF!</v>
      </c>
      <c r="AH49" s="153" t="e">
        <f t="shared" si="11"/>
        <v>#REF!</v>
      </c>
      <c r="AI49" s="147" t="e">
        <f t="shared" si="12"/>
        <v>#REF!</v>
      </c>
      <c r="AJ49" s="148" t="e">
        <f t="shared" si="13"/>
        <v>#REF!</v>
      </c>
    </row>
    <row r="50" spans="1:36" ht="13.5">
      <c r="A50" s="72" t="e">
        <f>#REF!</f>
        <v>#REF!</v>
      </c>
      <c r="B50" s="73" t="e">
        <f>#REF!</f>
        <v>#REF!</v>
      </c>
      <c r="C50" s="73" t="e">
        <f>#REF!</f>
        <v>#REF!</v>
      </c>
      <c r="D50" s="74" t="str">
        <f t="shared" ca="1" si="6"/>
        <v>11_Коми_отчет_4 кв_2013.xlsm</v>
      </c>
      <c r="E50" s="75" t="str">
        <f t="shared" ca="1" si="7"/>
        <v>4 кв_2013.</v>
      </c>
      <c r="F50" s="76" t="e">
        <f>#REF!</f>
        <v>#REF!</v>
      </c>
      <c r="G50" s="54" t="e">
        <f>#REF!</f>
        <v>#REF!</v>
      </c>
      <c r="H50" s="108" t="e">
        <f>#REF!</f>
        <v>#REF!</v>
      </c>
      <c r="I50" s="64" t="e">
        <f>#REF!</f>
        <v>#REF!</v>
      </c>
      <c r="J50" s="52" t="e">
        <f>#REF!</f>
        <v>#REF!</v>
      </c>
      <c r="K50" s="53" t="e">
        <f>#REF!</f>
        <v>#REF!</v>
      </c>
      <c r="L50" s="53" t="e">
        <f>#REF!</f>
        <v>#REF!</v>
      </c>
      <c r="M50" s="54" t="e">
        <f>#REF!</f>
        <v>#REF!</v>
      </c>
      <c r="N50" s="54" t="e">
        <f>#REF!</f>
        <v>#REF!</v>
      </c>
      <c r="O50" s="53" t="e">
        <f>#REF!</f>
        <v>#REF!</v>
      </c>
      <c r="P50" s="53" t="e">
        <f>#REF!</f>
        <v>#REF!</v>
      </c>
      <c r="Q50" s="53" t="e">
        <f>#REF!</f>
        <v>#REF!</v>
      </c>
      <c r="R50" s="53" t="e">
        <f>#REF!</f>
        <v>#REF!</v>
      </c>
      <c r="S50" s="55" t="e">
        <f>#REF!</f>
        <v>#REF!</v>
      </c>
      <c r="T50" s="52" t="e">
        <f>#REF!</f>
        <v>#REF!</v>
      </c>
      <c r="U50" s="53" t="e">
        <f>#REF!</f>
        <v>#REF!</v>
      </c>
      <c r="V50" s="53" t="e">
        <f>#REF!</f>
        <v>#REF!</v>
      </c>
      <c r="W50" s="54" t="e">
        <f>#REF!</f>
        <v>#REF!</v>
      </c>
      <c r="X50" s="54" t="e">
        <f>#REF!</f>
        <v>#REF!</v>
      </c>
      <c r="Y50" s="53" t="e">
        <f>#REF!</f>
        <v>#REF!</v>
      </c>
      <c r="Z50" s="53" t="e">
        <f>#REF!</f>
        <v>#REF!</v>
      </c>
      <c r="AA50" s="53" t="e">
        <f>#REF!</f>
        <v>#REF!</v>
      </c>
      <c r="AB50" s="53" t="e">
        <f>#REF!</f>
        <v>#REF!</v>
      </c>
      <c r="AC50" s="55" t="e">
        <f>#REF!</f>
        <v>#REF!</v>
      </c>
      <c r="AD50" s="156" t="e">
        <f>#REF!</f>
        <v>#REF!</v>
      </c>
      <c r="AE50" s="146" t="e">
        <f t="shared" si="8"/>
        <v>#REF!</v>
      </c>
      <c r="AF50" s="146" t="e">
        <f t="shared" si="9"/>
        <v>#REF!</v>
      </c>
      <c r="AG50" s="146" t="e">
        <f t="shared" si="10"/>
        <v>#REF!</v>
      </c>
      <c r="AH50" s="153" t="e">
        <f t="shared" si="11"/>
        <v>#REF!</v>
      </c>
      <c r="AI50" s="147" t="e">
        <f t="shared" si="12"/>
        <v>#REF!</v>
      </c>
      <c r="AJ50" s="148" t="e">
        <f t="shared" si="13"/>
        <v>#REF!</v>
      </c>
    </row>
    <row r="51" spans="1:36" ht="13.5">
      <c r="A51" s="72" t="e">
        <f>#REF!</f>
        <v>#REF!</v>
      </c>
      <c r="B51" s="73" t="e">
        <f>#REF!</f>
        <v>#REF!</v>
      </c>
      <c r="C51" s="73" t="e">
        <f>#REF!</f>
        <v>#REF!</v>
      </c>
      <c r="D51" s="74" t="str">
        <f t="shared" ca="1" si="6"/>
        <v>11_Коми_отчет_4 кв_2013.xlsm</v>
      </c>
      <c r="E51" s="75" t="str">
        <f t="shared" ca="1" si="7"/>
        <v>4 кв_2013.</v>
      </c>
      <c r="F51" s="76" t="e">
        <f>#REF!</f>
        <v>#REF!</v>
      </c>
      <c r="G51" s="54" t="e">
        <f>#REF!</f>
        <v>#REF!</v>
      </c>
      <c r="H51" s="108" t="e">
        <f>#REF!</f>
        <v>#REF!</v>
      </c>
      <c r="I51" s="64" t="e">
        <f>#REF!</f>
        <v>#REF!</v>
      </c>
      <c r="J51" s="52" t="e">
        <f>#REF!</f>
        <v>#REF!</v>
      </c>
      <c r="K51" s="53" t="e">
        <f>#REF!</f>
        <v>#REF!</v>
      </c>
      <c r="L51" s="53" t="e">
        <f>#REF!</f>
        <v>#REF!</v>
      </c>
      <c r="M51" s="54" t="e">
        <f>#REF!</f>
        <v>#REF!</v>
      </c>
      <c r="N51" s="54" t="e">
        <f>#REF!</f>
        <v>#REF!</v>
      </c>
      <c r="O51" s="53" t="e">
        <f>#REF!</f>
        <v>#REF!</v>
      </c>
      <c r="P51" s="53" t="e">
        <f>#REF!</f>
        <v>#REF!</v>
      </c>
      <c r="Q51" s="53" t="e">
        <f>#REF!</f>
        <v>#REF!</v>
      </c>
      <c r="R51" s="53" t="e">
        <f>#REF!</f>
        <v>#REF!</v>
      </c>
      <c r="S51" s="55" t="e">
        <f>#REF!</f>
        <v>#REF!</v>
      </c>
      <c r="T51" s="52" t="e">
        <f>#REF!</f>
        <v>#REF!</v>
      </c>
      <c r="U51" s="53" t="e">
        <f>#REF!</f>
        <v>#REF!</v>
      </c>
      <c r="V51" s="53" t="e">
        <f>#REF!</f>
        <v>#REF!</v>
      </c>
      <c r="W51" s="54" t="e">
        <f>#REF!</f>
        <v>#REF!</v>
      </c>
      <c r="X51" s="54" t="e">
        <f>#REF!</f>
        <v>#REF!</v>
      </c>
      <c r="Y51" s="53" t="e">
        <f>#REF!</f>
        <v>#REF!</v>
      </c>
      <c r="Z51" s="53" t="e">
        <f>#REF!</f>
        <v>#REF!</v>
      </c>
      <c r="AA51" s="53" t="e">
        <f>#REF!</f>
        <v>#REF!</v>
      </c>
      <c r="AB51" s="53" t="e">
        <f>#REF!</f>
        <v>#REF!</v>
      </c>
      <c r="AC51" s="55" t="e">
        <f>#REF!</f>
        <v>#REF!</v>
      </c>
      <c r="AD51" s="156" t="e">
        <f>#REF!</f>
        <v>#REF!</v>
      </c>
      <c r="AE51" s="146" t="e">
        <f t="shared" si="8"/>
        <v>#REF!</v>
      </c>
      <c r="AF51" s="146" t="e">
        <f t="shared" si="9"/>
        <v>#REF!</v>
      </c>
      <c r="AG51" s="146" t="e">
        <f t="shared" si="10"/>
        <v>#REF!</v>
      </c>
      <c r="AH51" s="153" t="e">
        <f t="shared" si="11"/>
        <v>#REF!</v>
      </c>
      <c r="AI51" s="147" t="e">
        <f t="shared" si="12"/>
        <v>#REF!</v>
      </c>
      <c r="AJ51" s="148" t="e">
        <f t="shared" si="13"/>
        <v>#REF!</v>
      </c>
    </row>
    <row r="52" spans="1:36" ht="13.5">
      <c r="A52" s="72" t="e">
        <f>#REF!</f>
        <v>#REF!</v>
      </c>
      <c r="B52" s="73" t="e">
        <f>#REF!</f>
        <v>#REF!</v>
      </c>
      <c r="C52" s="73" t="e">
        <f>#REF!</f>
        <v>#REF!</v>
      </c>
      <c r="D52" s="74" t="str">
        <f t="shared" ca="1" si="6"/>
        <v>11_Коми_отчет_4 кв_2013.xlsm</v>
      </c>
      <c r="E52" s="75" t="str">
        <f t="shared" ca="1" si="7"/>
        <v>4 кв_2013.</v>
      </c>
      <c r="F52" s="76" t="e">
        <f>#REF!</f>
        <v>#REF!</v>
      </c>
      <c r="G52" s="54" t="e">
        <f>#REF!</f>
        <v>#REF!</v>
      </c>
      <c r="H52" s="108" t="e">
        <f>#REF!</f>
        <v>#REF!</v>
      </c>
      <c r="I52" s="64" t="e">
        <f>#REF!</f>
        <v>#REF!</v>
      </c>
      <c r="J52" s="52" t="e">
        <f>#REF!</f>
        <v>#REF!</v>
      </c>
      <c r="K52" s="53" t="e">
        <f>#REF!</f>
        <v>#REF!</v>
      </c>
      <c r="L52" s="53" t="e">
        <f>#REF!</f>
        <v>#REF!</v>
      </c>
      <c r="M52" s="54" t="e">
        <f>#REF!</f>
        <v>#REF!</v>
      </c>
      <c r="N52" s="54" t="e">
        <f>#REF!</f>
        <v>#REF!</v>
      </c>
      <c r="O52" s="53" t="e">
        <f>#REF!</f>
        <v>#REF!</v>
      </c>
      <c r="P52" s="53" t="e">
        <f>#REF!</f>
        <v>#REF!</v>
      </c>
      <c r="Q52" s="53" t="e">
        <f>#REF!</f>
        <v>#REF!</v>
      </c>
      <c r="R52" s="53" t="e">
        <f>#REF!</f>
        <v>#REF!</v>
      </c>
      <c r="S52" s="55" t="e">
        <f>#REF!</f>
        <v>#REF!</v>
      </c>
      <c r="T52" s="52" t="e">
        <f>#REF!</f>
        <v>#REF!</v>
      </c>
      <c r="U52" s="53" t="e">
        <f>#REF!</f>
        <v>#REF!</v>
      </c>
      <c r="V52" s="53" t="e">
        <f>#REF!</f>
        <v>#REF!</v>
      </c>
      <c r="W52" s="54" t="e">
        <f>#REF!</f>
        <v>#REF!</v>
      </c>
      <c r="X52" s="54" t="e">
        <f>#REF!</f>
        <v>#REF!</v>
      </c>
      <c r="Y52" s="53" t="e">
        <f>#REF!</f>
        <v>#REF!</v>
      </c>
      <c r="Z52" s="53" t="e">
        <f>#REF!</f>
        <v>#REF!</v>
      </c>
      <c r="AA52" s="53" t="e">
        <f>#REF!</f>
        <v>#REF!</v>
      </c>
      <c r="AB52" s="53" t="e">
        <f>#REF!</f>
        <v>#REF!</v>
      </c>
      <c r="AC52" s="55" t="e">
        <f>#REF!</f>
        <v>#REF!</v>
      </c>
      <c r="AD52" s="156" t="e">
        <f>#REF!</f>
        <v>#REF!</v>
      </c>
      <c r="AE52" s="146" t="e">
        <f t="shared" si="8"/>
        <v>#REF!</v>
      </c>
      <c r="AF52" s="146" t="e">
        <f t="shared" si="9"/>
        <v>#REF!</v>
      </c>
      <c r="AG52" s="146" t="e">
        <f t="shared" si="10"/>
        <v>#REF!</v>
      </c>
      <c r="AH52" s="153" t="e">
        <f t="shared" si="11"/>
        <v>#REF!</v>
      </c>
      <c r="AI52" s="147" t="e">
        <f t="shared" si="12"/>
        <v>#REF!</v>
      </c>
      <c r="AJ52" s="148" t="e">
        <f t="shared" si="13"/>
        <v>#REF!</v>
      </c>
    </row>
    <row r="53" spans="1:36" ht="13.5">
      <c r="A53" s="72" t="e">
        <f>#REF!</f>
        <v>#REF!</v>
      </c>
      <c r="B53" s="73" t="e">
        <f>#REF!</f>
        <v>#REF!</v>
      </c>
      <c r="C53" s="73" t="e">
        <f>#REF!</f>
        <v>#REF!</v>
      </c>
      <c r="D53" s="74" t="str">
        <f t="shared" ca="1" si="6"/>
        <v>11_Коми_отчет_4 кв_2013.xlsm</v>
      </c>
      <c r="E53" s="75" t="str">
        <f t="shared" ca="1" si="7"/>
        <v>4 кв_2013.</v>
      </c>
      <c r="F53" s="76" t="e">
        <f>#REF!</f>
        <v>#REF!</v>
      </c>
      <c r="G53" s="54" t="e">
        <f>#REF!</f>
        <v>#REF!</v>
      </c>
      <c r="H53" s="108" t="e">
        <f>#REF!</f>
        <v>#REF!</v>
      </c>
      <c r="I53" s="64" t="e">
        <f>#REF!</f>
        <v>#REF!</v>
      </c>
      <c r="J53" s="52" t="e">
        <f>#REF!</f>
        <v>#REF!</v>
      </c>
      <c r="K53" s="53" t="e">
        <f>#REF!</f>
        <v>#REF!</v>
      </c>
      <c r="L53" s="53" t="e">
        <f>#REF!</f>
        <v>#REF!</v>
      </c>
      <c r="M53" s="54" t="e">
        <f>#REF!</f>
        <v>#REF!</v>
      </c>
      <c r="N53" s="54" t="e">
        <f>#REF!</f>
        <v>#REF!</v>
      </c>
      <c r="O53" s="53" t="e">
        <f>#REF!</f>
        <v>#REF!</v>
      </c>
      <c r="P53" s="53" t="e">
        <f>#REF!</f>
        <v>#REF!</v>
      </c>
      <c r="Q53" s="53" t="e">
        <f>#REF!</f>
        <v>#REF!</v>
      </c>
      <c r="R53" s="53" t="e">
        <f>#REF!</f>
        <v>#REF!</v>
      </c>
      <c r="S53" s="55" t="e">
        <f>#REF!</f>
        <v>#REF!</v>
      </c>
      <c r="T53" s="52" t="e">
        <f>#REF!</f>
        <v>#REF!</v>
      </c>
      <c r="U53" s="53" t="e">
        <f>#REF!</f>
        <v>#REF!</v>
      </c>
      <c r="V53" s="53" t="e">
        <f>#REF!</f>
        <v>#REF!</v>
      </c>
      <c r="W53" s="54" t="e">
        <f>#REF!</f>
        <v>#REF!</v>
      </c>
      <c r="X53" s="54" t="e">
        <f>#REF!</f>
        <v>#REF!</v>
      </c>
      <c r="Y53" s="53" t="e">
        <f>#REF!</f>
        <v>#REF!</v>
      </c>
      <c r="Z53" s="53" t="e">
        <f>#REF!</f>
        <v>#REF!</v>
      </c>
      <c r="AA53" s="53" t="e">
        <f>#REF!</f>
        <v>#REF!</v>
      </c>
      <c r="AB53" s="53" t="e">
        <f>#REF!</f>
        <v>#REF!</v>
      </c>
      <c r="AC53" s="55" t="e">
        <f>#REF!</f>
        <v>#REF!</v>
      </c>
      <c r="AD53" s="156" t="e">
        <f>#REF!</f>
        <v>#REF!</v>
      </c>
      <c r="AE53" s="146" t="e">
        <f t="shared" si="8"/>
        <v>#REF!</v>
      </c>
      <c r="AF53" s="146" t="e">
        <f t="shared" si="9"/>
        <v>#REF!</v>
      </c>
      <c r="AG53" s="146" t="e">
        <f t="shared" si="10"/>
        <v>#REF!</v>
      </c>
      <c r="AH53" s="153" t="e">
        <f t="shared" si="11"/>
        <v>#REF!</v>
      </c>
      <c r="AI53" s="147" t="e">
        <f t="shared" si="12"/>
        <v>#REF!</v>
      </c>
      <c r="AJ53" s="148" t="e">
        <f t="shared" si="13"/>
        <v>#REF!</v>
      </c>
    </row>
    <row r="54" spans="1:36" ht="13.5">
      <c r="A54" s="72" t="e">
        <f>#REF!</f>
        <v>#REF!</v>
      </c>
      <c r="B54" s="73" t="e">
        <f>#REF!</f>
        <v>#REF!</v>
      </c>
      <c r="C54" s="73" t="e">
        <f>#REF!</f>
        <v>#REF!</v>
      </c>
      <c r="D54" s="74" t="str">
        <f t="shared" ca="1" si="6"/>
        <v>11_Коми_отчет_4 кв_2013.xlsm</v>
      </c>
      <c r="E54" s="75" t="str">
        <f t="shared" ca="1" si="7"/>
        <v>4 кв_2013.</v>
      </c>
      <c r="F54" s="76" t="e">
        <f>#REF!</f>
        <v>#REF!</v>
      </c>
      <c r="G54" s="54" t="e">
        <f>#REF!</f>
        <v>#REF!</v>
      </c>
      <c r="H54" s="108" t="e">
        <f>#REF!</f>
        <v>#REF!</v>
      </c>
      <c r="I54" s="64" t="e">
        <f>#REF!</f>
        <v>#REF!</v>
      </c>
      <c r="J54" s="52" t="e">
        <f>#REF!</f>
        <v>#REF!</v>
      </c>
      <c r="K54" s="53" t="e">
        <f>#REF!</f>
        <v>#REF!</v>
      </c>
      <c r="L54" s="53" t="e">
        <f>#REF!</f>
        <v>#REF!</v>
      </c>
      <c r="M54" s="54" t="e">
        <f>#REF!</f>
        <v>#REF!</v>
      </c>
      <c r="N54" s="54" t="e">
        <f>#REF!</f>
        <v>#REF!</v>
      </c>
      <c r="O54" s="53" t="e">
        <f>#REF!</f>
        <v>#REF!</v>
      </c>
      <c r="P54" s="53" t="e">
        <f>#REF!</f>
        <v>#REF!</v>
      </c>
      <c r="Q54" s="53" t="e">
        <f>#REF!</f>
        <v>#REF!</v>
      </c>
      <c r="R54" s="53" t="e">
        <f>#REF!</f>
        <v>#REF!</v>
      </c>
      <c r="S54" s="55" t="e">
        <f>#REF!</f>
        <v>#REF!</v>
      </c>
      <c r="T54" s="52" t="e">
        <f>#REF!</f>
        <v>#REF!</v>
      </c>
      <c r="U54" s="53" t="e">
        <f>#REF!</f>
        <v>#REF!</v>
      </c>
      <c r="V54" s="53" t="e">
        <f>#REF!</f>
        <v>#REF!</v>
      </c>
      <c r="W54" s="54" t="e">
        <f>#REF!</f>
        <v>#REF!</v>
      </c>
      <c r="X54" s="54" t="e">
        <f>#REF!</f>
        <v>#REF!</v>
      </c>
      <c r="Y54" s="53" t="e">
        <f>#REF!</f>
        <v>#REF!</v>
      </c>
      <c r="Z54" s="53" t="e">
        <f>#REF!</f>
        <v>#REF!</v>
      </c>
      <c r="AA54" s="53" t="e">
        <f>#REF!</f>
        <v>#REF!</v>
      </c>
      <c r="AB54" s="53" t="e">
        <f>#REF!</f>
        <v>#REF!</v>
      </c>
      <c r="AC54" s="55" t="e">
        <f>#REF!</f>
        <v>#REF!</v>
      </c>
      <c r="AD54" s="156" t="e">
        <f>#REF!</f>
        <v>#REF!</v>
      </c>
      <c r="AE54" s="146" t="e">
        <f t="shared" si="8"/>
        <v>#REF!</v>
      </c>
      <c r="AF54" s="146" t="e">
        <f t="shared" si="9"/>
        <v>#REF!</v>
      </c>
      <c r="AG54" s="146" t="e">
        <f t="shared" si="10"/>
        <v>#REF!</v>
      </c>
      <c r="AH54" s="153" t="e">
        <f t="shared" si="11"/>
        <v>#REF!</v>
      </c>
      <c r="AI54" s="147" t="e">
        <f t="shared" si="12"/>
        <v>#REF!</v>
      </c>
      <c r="AJ54" s="148" t="e">
        <f t="shared" si="13"/>
        <v>#REF!</v>
      </c>
    </row>
    <row r="55" spans="1:36" ht="13.5">
      <c r="A55" s="110" t="e">
        <f>#REF!</f>
        <v>#REF!</v>
      </c>
      <c r="B55" s="111" t="e">
        <f>#REF!</f>
        <v>#REF!</v>
      </c>
      <c r="C55" s="111" t="e">
        <f>#REF!</f>
        <v>#REF!</v>
      </c>
      <c r="D55" s="112" t="str">
        <f t="shared" ca="1" si="6"/>
        <v>11_Коми_отчет_4 кв_2013.xlsm</v>
      </c>
      <c r="E55" s="113" t="str">
        <f t="shared" ca="1" si="7"/>
        <v>4 кв_2013.</v>
      </c>
      <c r="F55" s="114" t="e">
        <f>#REF!</f>
        <v>#REF!</v>
      </c>
      <c r="G55" s="106" t="e">
        <f>#REF!</f>
        <v>#REF!</v>
      </c>
      <c r="H55" s="115" t="e">
        <f>#REF!</f>
        <v>#REF!</v>
      </c>
      <c r="I55" s="64" t="e">
        <f>#REF!</f>
        <v>#REF!</v>
      </c>
      <c r="J55" s="104" t="e">
        <f>#REF!</f>
        <v>#REF!</v>
      </c>
      <c r="K55" s="105" t="e">
        <f>#REF!</f>
        <v>#REF!</v>
      </c>
      <c r="L55" s="105" t="e">
        <f>#REF!</f>
        <v>#REF!</v>
      </c>
      <c r="M55" s="106" t="e">
        <f>#REF!</f>
        <v>#REF!</v>
      </c>
      <c r="N55" s="106" t="e">
        <f>#REF!</f>
        <v>#REF!</v>
      </c>
      <c r="O55" s="105" t="e">
        <f>#REF!</f>
        <v>#REF!</v>
      </c>
      <c r="P55" s="105" t="e">
        <f>#REF!</f>
        <v>#REF!</v>
      </c>
      <c r="Q55" s="105" t="e">
        <f>#REF!</f>
        <v>#REF!</v>
      </c>
      <c r="R55" s="105" t="e">
        <f>#REF!</f>
        <v>#REF!</v>
      </c>
      <c r="S55" s="107" t="e">
        <f>#REF!</f>
        <v>#REF!</v>
      </c>
      <c r="T55" s="104" t="e">
        <f>#REF!</f>
        <v>#REF!</v>
      </c>
      <c r="U55" s="105" t="e">
        <f>#REF!</f>
        <v>#REF!</v>
      </c>
      <c r="V55" s="105" t="e">
        <f>#REF!</f>
        <v>#REF!</v>
      </c>
      <c r="W55" s="106" t="e">
        <f>#REF!</f>
        <v>#REF!</v>
      </c>
      <c r="X55" s="106" t="e">
        <f>#REF!</f>
        <v>#REF!</v>
      </c>
      <c r="Y55" s="105" t="e">
        <f>#REF!</f>
        <v>#REF!</v>
      </c>
      <c r="Z55" s="105" t="e">
        <f>#REF!</f>
        <v>#REF!</v>
      </c>
      <c r="AA55" s="105" t="e">
        <f>#REF!</f>
        <v>#REF!</v>
      </c>
      <c r="AB55" s="105" t="e">
        <f>#REF!</f>
        <v>#REF!</v>
      </c>
      <c r="AC55" s="107" t="e">
        <f>#REF!</f>
        <v>#REF!</v>
      </c>
      <c r="AD55" s="157" t="e">
        <f>#REF!</f>
        <v>#REF!</v>
      </c>
      <c r="AE55" s="146" t="e">
        <f t="shared" si="8"/>
        <v>#REF!</v>
      </c>
      <c r="AF55" s="146" t="e">
        <f t="shared" si="9"/>
        <v>#REF!</v>
      </c>
      <c r="AG55" s="146" t="e">
        <f t="shared" si="10"/>
        <v>#REF!</v>
      </c>
      <c r="AH55" s="153" t="e">
        <f t="shared" si="11"/>
        <v>#REF!</v>
      </c>
      <c r="AI55" s="147" t="e">
        <f t="shared" si="12"/>
        <v>#REF!</v>
      </c>
      <c r="AJ55" s="148" t="e">
        <f t="shared" si="13"/>
        <v>#REF!</v>
      </c>
    </row>
    <row r="56" spans="1:36" ht="36" customHeight="1" thickBot="1">
      <c r="A56" s="116" t="e">
        <f>#REF!</f>
        <v>#REF!</v>
      </c>
      <c r="B56" s="117" t="e">
        <f>#REF!</f>
        <v>#REF!</v>
      </c>
      <c r="C56" s="117" t="e">
        <f>#REF!</f>
        <v>#REF!</v>
      </c>
      <c r="D56" s="118" t="str">
        <f t="shared" ca="1" si="6"/>
        <v>11_Коми_отчет_4 кв_2013.xlsm</v>
      </c>
      <c r="E56" s="119" t="str">
        <f t="shared" ca="1" si="7"/>
        <v>4 кв_2013.</v>
      </c>
      <c r="F56" s="120" t="e">
        <f>#REF!</f>
        <v>#REF!</v>
      </c>
      <c r="G56" s="120" t="e">
        <f>#REF!</f>
        <v>#REF!</v>
      </c>
      <c r="H56" s="121" t="e">
        <f>#REF!</f>
        <v>#REF!</v>
      </c>
      <c r="I56" s="109" t="e">
        <f>#REF!</f>
        <v>#REF!</v>
      </c>
      <c r="J56" s="56" t="e">
        <f>#REF!</f>
        <v>#REF!</v>
      </c>
      <c r="K56" s="57" t="e">
        <f>#REF!</f>
        <v>#REF!</v>
      </c>
      <c r="L56" s="57" t="e">
        <f>#REF!</f>
        <v>#REF!</v>
      </c>
      <c r="M56" s="57" t="e">
        <f>#REF!</f>
        <v>#REF!</v>
      </c>
      <c r="N56" s="57" t="e">
        <f>#REF!</f>
        <v>#REF!</v>
      </c>
      <c r="O56" s="57" t="e">
        <f>#REF!</f>
        <v>#REF!</v>
      </c>
      <c r="P56" s="57" t="e">
        <f>#REF!</f>
        <v>#REF!</v>
      </c>
      <c r="Q56" s="57" t="e">
        <f>#REF!</f>
        <v>#REF!</v>
      </c>
      <c r="R56" s="57" t="e">
        <f>#REF!</f>
        <v>#REF!</v>
      </c>
      <c r="S56" s="58" t="e">
        <f>#REF!</f>
        <v>#REF!</v>
      </c>
      <c r="T56" s="56" t="e">
        <f>#REF!</f>
        <v>#REF!</v>
      </c>
      <c r="U56" s="57" t="e">
        <f>#REF!</f>
        <v>#REF!</v>
      </c>
      <c r="V56" s="57" t="e">
        <f>#REF!</f>
        <v>#REF!</v>
      </c>
      <c r="W56" s="57" t="e">
        <f>#REF!</f>
        <v>#REF!</v>
      </c>
      <c r="X56" s="57" t="e">
        <f>#REF!</f>
        <v>#REF!</v>
      </c>
      <c r="Y56" s="57" t="e">
        <f>#REF!</f>
        <v>#REF!</v>
      </c>
      <c r="Z56" s="57" t="e">
        <f>#REF!</f>
        <v>#REF!</v>
      </c>
      <c r="AA56" s="57" t="e">
        <f>#REF!</f>
        <v>#REF!</v>
      </c>
      <c r="AB56" s="57" t="e">
        <f>#REF!</f>
        <v>#REF!</v>
      </c>
      <c r="AC56" s="58" t="e">
        <f>#REF!</f>
        <v>#REF!</v>
      </c>
      <c r="AD56" s="158" t="e">
        <f>#REF!</f>
        <v>#REF!</v>
      </c>
      <c r="AE56" s="149" t="e">
        <f t="shared" si="8"/>
        <v>#REF!</v>
      </c>
      <c r="AF56" s="149" t="e">
        <f t="shared" si="9"/>
        <v>#REF!</v>
      </c>
      <c r="AG56" s="149" t="e">
        <f t="shared" si="10"/>
        <v>#REF!</v>
      </c>
      <c r="AH56" s="154" t="e">
        <f t="shared" si="11"/>
        <v>#REF!</v>
      </c>
      <c r="AI56" s="150" t="e">
        <f t="shared" si="12"/>
        <v>#REF!</v>
      </c>
      <c r="AJ56" s="151" t="e">
        <f t="shared" si="13"/>
        <v>#REF!</v>
      </c>
    </row>
    <row r="57" spans="1:36" ht="14.25" thickTop="1">
      <c r="A57" s="47"/>
      <c r="B57" s="47"/>
      <c r="C57" s="47"/>
      <c r="D57" s="48"/>
      <c r="E57" s="50"/>
      <c r="F57" s="51"/>
      <c r="G57" s="49"/>
      <c r="H57" s="49"/>
      <c r="I57" s="49"/>
      <c r="J57" s="49"/>
      <c r="K57" s="49"/>
      <c r="L57" s="49"/>
      <c r="M57" s="49"/>
      <c r="N57" s="49"/>
      <c r="O57" s="49"/>
      <c r="P57" s="49"/>
      <c r="Q57" s="49"/>
      <c r="R57" s="49"/>
      <c r="S57" s="49"/>
      <c r="T57" s="49"/>
      <c r="U57" s="49"/>
      <c r="V57" s="49"/>
      <c r="W57" s="49"/>
      <c r="X57" s="49"/>
      <c r="Y57" s="49"/>
      <c r="Z57" s="49"/>
      <c r="AA57" s="49"/>
      <c r="AB57" s="49"/>
      <c r="AC57" s="49"/>
      <c r="AD57" s="49"/>
    </row>
    <row r="58" spans="1:36" ht="13.5">
      <c r="A58" s="78"/>
      <c r="B58" s="78"/>
      <c r="C58" s="78"/>
      <c r="D58" s="79"/>
      <c r="E58" s="79"/>
      <c r="F58" s="80"/>
      <c r="G58" s="81"/>
      <c r="H58" s="81"/>
      <c r="I58" s="81"/>
      <c r="J58" s="82" t="e">
        <f>SUM(J6:J55)-#REF!</f>
        <v>#REF!</v>
      </c>
      <c r="K58" s="82" t="e">
        <f>SUM(K6:K55)-#REF!</f>
        <v>#REF!</v>
      </c>
      <c r="L58" s="82" t="e">
        <f>SUM(L6:L55)-#REF!</f>
        <v>#REF!</v>
      </c>
      <c r="M58" s="82" t="e">
        <f>SUM(M6:M55)-#REF!</f>
        <v>#REF!</v>
      </c>
      <c r="N58" s="82" t="e">
        <f>SUM(N6:N55)-#REF!</f>
        <v>#REF!</v>
      </c>
      <c r="O58" s="82" t="e">
        <f>SUM(O6:O55)-#REF!</f>
        <v>#REF!</v>
      </c>
      <c r="P58" s="82" t="e">
        <f>SUM(P6:P55)-#REF!</f>
        <v>#REF!</v>
      </c>
      <c r="Q58" s="82" t="e">
        <f>SUM(Q6:Q55)-#REF!</f>
        <v>#REF!</v>
      </c>
      <c r="R58" s="82" t="e">
        <f>SUM(R6:R55)-#REF!</f>
        <v>#REF!</v>
      </c>
      <c r="S58" s="82" t="e">
        <f>SUM(S6:S55)-#REF!</f>
        <v>#REF!</v>
      </c>
      <c r="T58" s="82" t="e">
        <f>SUM(T6:T55)-#REF!</f>
        <v>#REF!</v>
      </c>
      <c r="U58" s="82" t="e">
        <f>SUM(U6:U55)-#REF!</f>
        <v>#REF!</v>
      </c>
      <c r="V58" s="82" t="e">
        <f>SUM(V6:V55)-#REF!</f>
        <v>#REF!</v>
      </c>
      <c r="W58" s="82" t="e">
        <f>SUM(W6:W55)-#REF!</f>
        <v>#REF!</v>
      </c>
      <c r="X58" s="82" t="e">
        <f>SUM(X6:X55)-#REF!</f>
        <v>#REF!</v>
      </c>
      <c r="Y58" s="82" t="e">
        <f>SUM(Y6:Y55)-#REF!</f>
        <v>#REF!</v>
      </c>
      <c r="Z58" s="82" t="e">
        <f>SUM(Z6:Z55)-#REF!</f>
        <v>#REF!</v>
      </c>
      <c r="AA58" s="82" t="e">
        <f>SUM(AA6:AA55)-#REF!</f>
        <v>#REF!</v>
      </c>
      <c r="AB58" s="82" t="e">
        <f>SUM(AB6:AB55)-#REF!</f>
        <v>#REF!</v>
      </c>
      <c r="AC58" s="82" t="e">
        <f>SUM(AC6:AC55)-#REF!</f>
        <v>#REF!</v>
      </c>
      <c r="AD58" s="81"/>
      <c r="AE58" s="141"/>
      <c r="AF58" s="141"/>
      <c r="AG58" s="141"/>
      <c r="AH58" s="141"/>
      <c r="AI58" s="141"/>
      <c r="AJ58" s="141"/>
    </row>
    <row r="59" spans="1:36" ht="13.5">
      <c r="A59" s="47"/>
      <c r="B59" s="47"/>
      <c r="C59" s="47"/>
      <c r="D59" s="48"/>
      <c r="E59" s="50"/>
      <c r="F59" s="51"/>
      <c r="G59" s="49"/>
      <c r="H59" s="49"/>
      <c r="I59" s="49"/>
      <c r="J59" s="49"/>
      <c r="K59" s="49"/>
      <c r="L59" s="49"/>
      <c r="M59" s="49"/>
      <c r="N59" s="49"/>
      <c r="O59" s="49"/>
      <c r="P59" s="49"/>
      <c r="Q59" s="49"/>
      <c r="R59" s="49"/>
      <c r="S59" s="49"/>
      <c r="T59" s="49"/>
      <c r="U59" s="49"/>
      <c r="V59" s="49"/>
      <c r="W59" s="49"/>
      <c r="X59" s="49"/>
      <c r="Y59" s="49"/>
      <c r="Z59" s="49"/>
      <c r="AA59" s="49"/>
      <c r="AB59" s="49"/>
      <c r="AC59" s="49"/>
      <c r="AD59" s="49"/>
    </row>
    <row r="60" spans="1:36" ht="13.5">
      <c r="A60" s="47"/>
      <c r="B60" s="47"/>
      <c r="C60" s="47"/>
      <c r="D60" s="48"/>
      <c r="E60" s="50"/>
      <c r="F60" s="51"/>
      <c r="G60" s="49"/>
      <c r="H60" s="49"/>
      <c r="I60" s="49"/>
      <c r="J60" s="49"/>
      <c r="K60" s="49"/>
      <c r="L60" s="49"/>
      <c r="M60" s="49"/>
      <c r="N60" s="49"/>
      <c r="O60" s="49"/>
      <c r="P60" s="49"/>
      <c r="Q60" s="49"/>
      <c r="R60" s="49"/>
      <c r="S60" s="49"/>
      <c r="T60" s="49"/>
      <c r="U60" s="49"/>
      <c r="V60" s="49"/>
      <c r="W60" s="49"/>
      <c r="X60" s="49"/>
      <c r="Y60" s="49"/>
      <c r="Z60" s="49"/>
      <c r="AA60" s="49"/>
      <c r="AB60" s="49"/>
      <c r="AC60" s="49"/>
      <c r="AD60" s="49"/>
    </row>
    <row r="61" spans="1:36" ht="13.5">
      <c r="A61" s="47"/>
      <c r="B61" s="47"/>
      <c r="C61" s="47"/>
      <c r="D61" s="48"/>
      <c r="E61" s="50"/>
      <c r="F61" s="51"/>
      <c r="G61" s="49"/>
      <c r="H61" s="49"/>
      <c r="I61" s="49"/>
      <c r="J61" s="49"/>
      <c r="K61" s="49"/>
      <c r="L61" s="49"/>
      <c r="M61" s="49"/>
      <c r="N61" s="49"/>
      <c r="O61" s="49"/>
      <c r="P61" s="49"/>
      <c r="Q61" s="49"/>
      <c r="R61" s="49"/>
      <c r="S61" s="49"/>
      <c r="T61" s="49"/>
      <c r="U61" s="49"/>
      <c r="V61" s="49"/>
      <c r="W61" s="49"/>
      <c r="X61" s="49"/>
      <c r="Y61" s="49"/>
      <c r="Z61" s="49"/>
      <c r="AA61" s="49"/>
      <c r="AB61" s="49"/>
      <c r="AC61" s="49"/>
      <c r="AD61" s="49"/>
    </row>
    <row r="62" spans="1:36" ht="13.5">
      <c r="A62" s="47"/>
      <c r="B62" s="47"/>
      <c r="C62" s="47"/>
      <c r="D62" s="48"/>
      <c r="E62" s="50"/>
      <c r="F62" s="51"/>
      <c r="G62" s="49"/>
      <c r="H62" s="49"/>
      <c r="I62" s="49"/>
      <c r="J62" s="49"/>
      <c r="K62" s="49"/>
      <c r="L62" s="49"/>
      <c r="M62" s="49"/>
      <c r="N62" s="49"/>
      <c r="O62" s="49"/>
      <c r="P62" s="49"/>
      <c r="Q62" s="49"/>
      <c r="R62" s="49"/>
      <c r="S62" s="49"/>
      <c r="T62" s="49"/>
      <c r="U62" s="49"/>
      <c r="V62" s="49"/>
      <c r="W62" s="49"/>
      <c r="X62" s="49"/>
      <c r="Y62" s="49"/>
      <c r="Z62" s="49"/>
      <c r="AA62" s="49"/>
      <c r="AB62" s="49"/>
      <c r="AC62" s="49"/>
      <c r="AD62" s="49"/>
    </row>
    <row r="63" spans="1:36" ht="13.5">
      <c r="A63" s="47"/>
      <c r="B63" s="47"/>
      <c r="C63" s="47"/>
      <c r="D63" s="48"/>
      <c r="E63" s="50"/>
      <c r="F63" s="51"/>
      <c r="G63" s="49"/>
      <c r="H63" s="49"/>
      <c r="I63" s="49"/>
      <c r="J63" s="49"/>
      <c r="K63" s="49"/>
      <c r="L63" s="49"/>
      <c r="M63" s="49"/>
      <c r="N63" s="49"/>
      <c r="O63" s="49"/>
      <c r="P63" s="49"/>
      <c r="Q63" s="49"/>
      <c r="R63" s="49"/>
      <c r="S63" s="49"/>
      <c r="T63" s="49"/>
      <c r="U63" s="49"/>
      <c r="V63" s="49"/>
      <c r="W63" s="49"/>
      <c r="X63" s="49"/>
      <c r="Y63" s="49"/>
      <c r="Z63" s="49"/>
      <c r="AA63" s="49"/>
      <c r="AB63" s="49"/>
      <c r="AC63" s="49"/>
      <c r="AD63" s="49"/>
    </row>
    <row r="64" spans="1:36" ht="13.5">
      <c r="A64" s="47"/>
      <c r="B64" s="47"/>
      <c r="C64" s="47"/>
      <c r="D64" s="48"/>
      <c r="E64" s="50"/>
      <c r="F64" s="51"/>
      <c r="G64" s="49"/>
      <c r="H64" s="49"/>
      <c r="I64" s="49"/>
      <c r="J64" s="49"/>
      <c r="K64" s="49"/>
      <c r="L64" s="49"/>
      <c r="M64" s="49"/>
      <c r="N64" s="49"/>
      <c r="O64" s="49"/>
      <c r="P64" s="49"/>
      <c r="Q64" s="49"/>
      <c r="R64" s="49"/>
      <c r="S64" s="49"/>
      <c r="T64" s="49"/>
      <c r="U64" s="49"/>
      <c r="V64" s="49"/>
      <c r="W64" s="49"/>
      <c r="X64" s="49"/>
      <c r="Y64" s="49"/>
      <c r="Z64" s="49"/>
      <c r="AA64" s="49"/>
      <c r="AB64" s="49"/>
      <c r="AC64" s="49"/>
      <c r="AD64" s="49"/>
    </row>
    <row r="65" spans="1:30" ht="13.5">
      <c r="A65" s="47"/>
      <c r="B65" s="47"/>
      <c r="C65" s="47"/>
      <c r="D65" s="48"/>
      <c r="E65" s="50"/>
      <c r="F65" s="51"/>
      <c r="G65" s="49"/>
      <c r="H65" s="49"/>
      <c r="I65" s="49"/>
      <c r="J65" s="49"/>
      <c r="K65" s="49"/>
      <c r="L65" s="49"/>
      <c r="M65" s="49"/>
      <c r="N65" s="49"/>
      <c r="O65" s="49"/>
      <c r="P65" s="49"/>
      <c r="Q65" s="49"/>
      <c r="R65" s="49"/>
      <c r="S65" s="49"/>
      <c r="T65" s="49"/>
      <c r="U65" s="49"/>
      <c r="V65" s="49"/>
      <c r="W65" s="49"/>
      <c r="X65" s="49"/>
      <c r="Y65" s="49"/>
      <c r="Z65" s="49"/>
      <c r="AA65" s="49"/>
      <c r="AB65" s="49"/>
      <c r="AC65" s="49"/>
      <c r="AD65" s="49"/>
    </row>
    <row r="66" spans="1:30" ht="13.5">
      <c r="A66" s="47"/>
      <c r="B66" s="47"/>
      <c r="C66" s="47"/>
      <c r="D66" s="48"/>
      <c r="E66" s="50"/>
      <c r="F66" s="51"/>
      <c r="G66" s="49"/>
      <c r="H66" s="49"/>
      <c r="I66" s="49"/>
      <c r="J66" s="49"/>
      <c r="K66" s="49"/>
      <c r="L66" s="49"/>
      <c r="M66" s="49"/>
      <c r="N66" s="49"/>
      <c r="O66" s="49"/>
      <c r="P66" s="49"/>
      <c r="Q66" s="49"/>
      <c r="R66" s="49"/>
      <c r="S66" s="49"/>
      <c r="T66" s="49"/>
      <c r="U66" s="49"/>
      <c r="V66" s="49"/>
      <c r="W66" s="49"/>
      <c r="X66" s="49"/>
      <c r="Y66" s="49"/>
      <c r="Z66" s="49"/>
      <c r="AA66" s="49"/>
      <c r="AB66" s="49"/>
      <c r="AC66" s="49"/>
      <c r="AD66" s="49"/>
    </row>
    <row r="67" spans="1:30" ht="13.5">
      <c r="A67" s="47"/>
      <c r="B67" s="47"/>
      <c r="C67" s="47"/>
      <c r="D67" s="48"/>
      <c r="E67" s="50"/>
      <c r="F67" s="51"/>
      <c r="G67" s="49"/>
      <c r="H67" s="49"/>
      <c r="I67" s="49"/>
      <c r="J67" s="49"/>
      <c r="K67" s="49"/>
      <c r="L67" s="49"/>
      <c r="M67" s="49"/>
      <c r="N67" s="49"/>
      <c r="O67" s="49"/>
      <c r="P67" s="49"/>
      <c r="Q67" s="49"/>
      <c r="R67" s="49"/>
      <c r="S67" s="49"/>
      <c r="T67" s="49"/>
      <c r="U67" s="49"/>
      <c r="V67" s="49"/>
      <c r="W67" s="49"/>
      <c r="X67" s="49"/>
      <c r="Y67" s="49"/>
      <c r="Z67" s="49"/>
      <c r="AA67" s="49"/>
      <c r="AB67" s="49"/>
      <c r="AC67" s="49"/>
      <c r="AD67" s="49"/>
    </row>
    <row r="68" spans="1:30" ht="13.5">
      <c r="A68" s="47"/>
      <c r="B68" s="47"/>
      <c r="C68" s="47"/>
      <c r="D68" s="48"/>
      <c r="E68" s="50"/>
      <c r="F68" s="51"/>
      <c r="G68" s="49"/>
      <c r="H68" s="49"/>
      <c r="I68" s="49"/>
      <c r="J68" s="49"/>
      <c r="K68" s="49"/>
      <c r="L68" s="49"/>
      <c r="M68" s="49"/>
      <c r="N68" s="49"/>
      <c r="O68" s="49"/>
      <c r="P68" s="49"/>
      <c r="Q68" s="49"/>
      <c r="R68" s="49"/>
      <c r="S68" s="49"/>
      <c r="T68" s="49"/>
      <c r="U68" s="49"/>
      <c r="V68" s="49"/>
      <c r="W68" s="49"/>
      <c r="X68" s="49"/>
      <c r="Y68" s="49"/>
      <c r="Z68" s="49"/>
      <c r="AA68" s="49"/>
      <c r="AB68" s="49"/>
      <c r="AC68" s="49"/>
      <c r="AD68" s="49"/>
    </row>
    <row r="69" spans="1:30" ht="13.5">
      <c r="A69" s="47"/>
      <c r="B69" s="47"/>
      <c r="C69" s="47"/>
      <c r="D69" s="48"/>
      <c r="E69" s="50"/>
      <c r="F69" s="51"/>
      <c r="G69" s="49"/>
      <c r="H69" s="49"/>
      <c r="I69" s="49"/>
      <c r="J69" s="49"/>
      <c r="K69" s="49"/>
      <c r="L69" s="49"/>
      <c r="M69" s="49"/>
      <c r="N69" s="49"/>
      <c r="O69" s="49"/>
      <c r="P69" s="49"/>
      <c r="Q69" s="49"/>
      <c r="R69" s="49"/>
      <c r="S69" s="49"/>
      <c r="T69" s="49"/>
      <c r="U69" s="49"/>
      <c r="V69" s="49"/>
      <c r="W69" s="49"/>
      <c r="X69" s="49"/>
      <c r="Y69" s="49"/>
      <c r="Z69" s="49"/>
      <c r="AA69" s="49"/>
      <c r="AB69" s="49"/>
      <c r="AC69" s="49"/>
      <c r="AD69" s="49"/>
    </row>
    <row r="70" spans="1:30" ht="13.5">
      <c r="A70" s="47"/>
      <c r="B70" s="47"/>
      <c r="C70" s="47"/>
      <c r="D70" s="48"/>
      <c r="E70" s="50"/>
      <c r="F70" s="51"/>
      <c r="G70" s="49"/>
      <c r="H70" s="49"/>
      <c r="I70" s="49"/>
      <c r="J70" s="49"/>
      <c r="K70" s="49"/>
      <c r="L70" s="49"/>
      <c r="M70" s="49"/>
      <c r="N70" s="49"/>
      <c r="O70" s="49"/>
      <c r="P70" s="49"/>
      <c r="Q70" s="49"/>
      <c r="R70" s="49"/>
      <c r="S70" s="49"/>
      <c r="T70" s="49"/>
      <c r="U70" s="49"/>
      <c r="V70" s="49"/>
      <c r="W70" s="49"/>
      <c r="X70" s="49"/>
      <c r="Y70" s="49"/>
      <c r="Z70" s="49"/>
      <c r="AA70" s="49"/>
      <c r="AB70" s="49"/>
      <c r="AC70" s="49"/>
      <c r="AD70" s="49"/>
    </row>
    <row r="71" spans="1:30" ht="13.5">
      <c r="A71" s="47"/>
      <c r="B71" s="47"/>
      <c r="C71" s="47"/>
      <c r="D71" s="48"/>
      <c r="E71" s="50"/>
      <c r="F71" s="51"/>
      <c r="G71" s="49"/>
      <c r="H71" s="49"/>
      <c r="I71" s="49"/>
      <c r="J71" s="49"/>
      <c r="K71" s="49"/>
      <c r="L71" s="49"/>
      <c r="M71" s="49"/>
      <c r="N71" s="49"/>
      <c r="O71" s="49"/>
      <c r="P71" s="49"/>
      <c r="Q71" s="49"/>
      <c r="R71" s="49"/>
      <c r="S71" s="49"/>
      <c r="T71" s="49"/>
      <c r="U71" s="49"/>
      <c r="V71" s="49"/>
      <c r="W71" s="49"/>
      <c r="X71" s="49"/>
      <c r="Y71" s="49"/>
      <c r="Z71" s="49"/>
      <c r="AA71" s="49"/>
      <c r="AB71" s="49"/>
      <c r="AC71" s="49"/>
      <c r="AD71" s="49"/>
    </row>
    <row r="72" spans="1:30" ht="13.5">
      <c r="A72" s="47"/>
      <c r="B72" s="47"/>
      <c r="C72" s="47"/>
      <c r="D72" s="48"/>
      <c r="E72" s="50"/>
      <c r="F72" s="51"/>
      <c r="G72" s="49"/>
      <c r="H72" s="49"/>
      <c r="I72" s="49"/>
      <c r="J72" s="49"/>
      <c r="K72" s="49"/>
      <c r="L72" s="49"/>
      <c r="M72" s="49"/>
      <c r="N72" s="49"/>
      <c r="O72" s="49"/>
      <c r="P72" s="49"/>
      <c r="Q72" s="49"/>
      <c r="R72" s="49"/>
      <c r="S72" s="49"/>
      <c r="T72" s="49"/>
      <c r="U72" s="49"/>
      <c r="V72" s="49"/>
      <c r="W72" s="49"/>
      <c r="X72" s="49"/>
      <c r="Y72" s="49"/>
      <c r="Z72" s="49"/>
      <c r="AA72" s="49"/>
      <c r="AB72" s="49"/>
      <c r="AC72" s="49"/>
      <c r="AD72" s="49"/>
    </row>
    <row r="73" spans="1:30" ht="13.5">
      <c r="A73" s="47"/>
      <c r="B73" s="47"/>
      <c r="C73" s="47"/>
      <c r="D73" s="48"/>
      <c r="E73" s="50"/>
      <c r="F73" s="51"/>
      <c r="G73" s="49"/>
      <c r="H73" s="49"/>
      <c r="I73" s="49"/>
      <c r="J73" s="49"/>
      <c r="K73" s="49"/>
      <c r="L73" s="49"/>
      <c r="M73" s="49"/>
      <c r="N73" s="49"/>
      <c r="O73" s="49"/>
      <c r="P73" s="49"/>
      <c r="Q73" s="49"/>
      <c r="R73" s="49"/>
      <c r="S73" s="49"/>
      <c r="T73" s="49"/>
      <c r="U73" s="49"/>
      <c r="V73" s="49"/>
      <c r="W73" s="49"/>
      <c r="X73" s="49"/>
      <c r="Y73" s="49"/>
      <c r="Z73" s="49"/>
      <c r="AA73" s="49"/>
      <c r="AB73" s="49"/>
      <c r="AC73" s="49"/>
      <c r="AD73" s="49"/>
    </row>
    <row r="74" spans="1:30" ht="13.5">
      <c r="A74" s="47"/>
      <c r="B74" s="47"/>
      <c r="C74" s="47"/>
      <c r="D74" s="48"/>
      <c r="E74" s="50"/>
      <c r="F74" s="51"/>
      <c r="G74" s="49"/>
      <c r="H74" s="49"/>
      <c r="I74" s="49"/>
      <c r="J74" s="49"/>
      <c r="K74" s="49"/>
      <c r="L74" s="49"/>
      <c r="M74" s="49"/>
      <c r="N74" s="49"/>
      <c r="O74" s="49"/>
      <c r="P74" s="49"/>
      <c r="Q74" s="49"/>
      <c r="R74" s="49"/>
      <c r="S74" s="49"/>
      <c r="T74" s="49"/>
      <c r="U74" s="49"/>
      <c r="V74" s="49"/>
      <c r="W74" s="49"/>
      <c r="X74" s="49"/>
      <c r="Y74" s="49"/>
      <c r="Z74" s="49"/>
      <c r="AA74" s="49"/>
      <c r="AB74" s="49"/>
      <c r="AC74" s="49"/>
      <c r="AD74" s="49"/>
    </row>
    <row r="75" spans="1:30" ht="13.5">
      <c r="A75" s="47"/>
      <c r="B75" s="47"/>
      <c r="C75" s="47"/>
      <c r="D75" s="48"/>
      <c r="E75" s="50"/>
      <c r="F75" s="51"/>
      <c r="G75" s="49"/>
      <c r="H75" s="49"/>
      <c r="I75" s="49"/>
      <c r="J75" s="49"/>
      <c r="K75" s="49"/>
      <c r="L75" s="49"/>
      <c r="M75" s="49"/>
      <c r="N75" s="49"/>
      <c r="O75" s="49"/>
      <c r="P75" s="49"/>
      <c r="Q75" s="49"/>
      <c r="R75" s="49"/>
      <c r="S75" s="49"/>
      <c r="T75" s="49"/>
      <c r="U75" s="49"/>
      <c r="V75" s="49"/>
      <c r="W75" s="49"/>
      <c r="X75" s="49"/>
      <c r="Y75" s="49"/>
      <c r="Z75" s="49"/>
      <c r="AA75" s="49"/>
      <c r="AB75" s="49"/>
      <c r="AC75" s="49"/>
      <c r="AD75" s="49"/>
    </row>
    <row r="76" spans="1:30" ht="13.5">
      <c r="A76" s="47"/>
      <c r="B76" s="47"/>
      <c r="C76" s="47"/>
      <c r="D76" s="48"/>
      <c r="E76" s="50"/>
      <c r="F76" s="51"/>
      <c r="G76" s="49"/>
      <c r="H76" s="49"/>
      <c r="I76" s="49"/>
      <c r="J76" s="49"/>
      <c r="K76" s="49"/>
      <c r="L76" s="49"/>
      <c r="M76" s="49"/>
      <c r="N76" s="49"/>
      <c r="O76" s="49"/>
      <c r="P76" s="49"/>
      <c r="Q76" s="49"/>
      <c r="R76" s="49"/>
      <c r="S76" s="49"/>
      <c r="T76" s="49"/>
      <c r="U76" s="49"/>
      <c r="V76" s="49"/>
      <c r="W76" s="49"/>
      <c r="X76" s="49"/>
      <c r="Y76" s="49"/>
      <c r="Z76" s="49"/>
      <c r="AA76" s="49"/>
      <c r="AB76" s="49"/>
      <c r="AC76" s="49"/>
      <c r="AD76" s="49"/>
    </row>
    <row r="77" spans="1:30" ht="13.5">
      <c r="A77" s="47"/>
      <c r="B77" s="47"/>
      <c r="C77" s="47"/>
      <c r="D77" s="48"/>
      <c r="E77" s="50"/>
      <c r="F77" s="51"/>
      <c r="G77" s="49"/>
      <c r="H77" s="49"/>
      <c r="I77" s="49"/>
      <c r="J77" s="49"/>
      <c r="K77" s="49"/>
      <c r="L77" s="49"/>
      <c r="M77" s="49"/>
      <c r="N77" s="49"/>
      <c r="O77" s="49"/>
      <c r="P77" s="49"/>
      <c r="Q77" s="49"/>
      <c r="R77" s="49"/>
      <c r="S77" s="49"/>
      <c r="T77" s="49"/>
      <c r="U77" s="49"/>
      <c r="V77" s="49"/>
      <c r="W77" s="49"/>
      <c r="X77" s="49"/>
      <c r="Y77" s="49"/>
      <c r="Z77" s="49"/>
      <c r="AA77" s="49"/>
      <c r="AB77" s="49"/>
      <c r="AC77" s="49"/>
      <c r="AD77" s="49"/>
    </row>
    <row r="78" spans="1:30" ht="13.5">
      <c r="A78" s="47"/>
      <c r="B78" s="47"/>
      <c r="C78" s="47"/>
      <c r="D78" s="48"/>
      <c r="E78" s="50"/>
      <c r="F78" s="51"/>
      <c r="G78" s="49"/>
      <c r="H78" s="49"/>
      <c r="I78" s="49"/>
      <c r="J78" s="49"/>
      <c r="K78" s="49"/>
      <c r="L78" s="49"/>
      <c r="M78" s="49"/>
      <c r="N78" s="49"/>
      <c r="O78" s="49"/>
      <c r="P78" s="49"/>
      <c r="Q78" s="49"/>
      <c r="R78" s="49"/>
      <c r="S78" s="49"/>
      <c r="T78" s="49"/>
      <c r="U78" s="49"/>
      <c r="V78" s="49"/>
      <c r="W78" s="49"/>
      <c r="X78" s="49"/>
      <c r="Y78" s="49"/>
      <c r="Z78" s="49"/>
      <c r="AA78" s="49"/>
      <c r="AB78" s="49"/>
      <c r="AC78" s="49"/>
      <c r="AD78" s="49"/>
    </row>
  </sheetData>
  <mergeCells count="31">
    <mergeCell ref="I1:I4"/>
    <mergeCell ref="K3:L3"/>
    <mergeCell ref="T2:AC2"/>
    <mergeCell ref="W3:X3"/>
    <mergeCell ref="M3:N3"/>
    <mergeCell ref="AA3:AA4"/>
    <mergeCell ref="Y3:Z3"/>
    <mergeCell ref="Q3:Q4"/>
    <mergeCell ref="R3:S3"/>
    <mergeCell ref="O3:P3"/>
    <mergeCell ref="U3:V3"/>
    <mergeCell ref="T3:T4"/>
    <mergeCell ref="J2:S2"/>
    <mergeCell ref="J3:J4"/>
    <mergeCell ref="A1:A4"/>
    <mergeCell ref="H1:H4"/>
    <mergeCell ref="E1:E4"/>
    <mergeCell ref="F1:F4"/>
    <mergeCell ref="C1:C4"/>
    <mergeCell ref="D1:D4"/>
    <mergeCell ref="B1:B4"/>
    <mergeCell ref="G1:G4"/>
    <mergeCell ref="AJ1:AJ4"/>
    <mergeCell ref="AB3:AC3"/>
    <mergeCell ref="AI1:AI4"/>
    <mergeCell ref="AG1:AG4"/>
    <mergeCell ref="AH1:AH4"/>
    <mergeCell ref="AF1:AF4"/>
    <mergeCell ref="AE1:AE4"/>
    <mergeCell ref="AD1:AD4"/>
    <mergeCell ref="J1:AC1"/>
  </mergeCells>
  <phoneticPr fontId="7"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Лист6">
    <pageSetUpPr fitToPage="1"/>
  </sheetPr>
  <dimension ref="A1:B84"/>
  <sheetViews>
    <sheetView view="pageBreakPreview" topLeftCell="A19" zoomScale="60" workbookViewId="0">
      <selection activeCell="E10" sqref="E10"/>
    </sheetView>
  </sheetViews>
  <sheetFormatPr defaultRowHeight="12.75"/>
  <cols>
    <col min="1" max="1" width="23.85546875" bestFit="1" customWidth="1"/>
    <col min="2" max="2" width="57.28515625" customWidth="1"/>
  </cols>
  <sheetData>
    <row r="1" spans="1:2" ht="60" customHeight="1" thickBot="1">
      <c r="A1" s="218" t="s">
        <v>501</v>
      </c>
      <c r="B1" s="219" t="s">
        <v>500</v>
      </c>
    </row>
    <row r="2" spans="1:2">
      <c r="A2" s="209" t="s">
        <v>351</v>
      </c>
      <c r="B2" s="212" t="s">
        <v>423</v>
      </c>
    </row>
    <row r="3" spans="1:2">
      <c r="A3" s="210" t="s">
        <v>352</v>
      </c>
      <c r="B3" s="213" t="s">
        <v>424</v>
      </c>
    </row>
    <row r="4" spans="1:2">
      <c r="A4" s="209" t="s">
        <v>353</v>
      </c>
      <c r="B4" s="214" t="s">
        <v>425</v>
      </c>
    </row>
    <row r="5" spans="1:2">
      <c r="A5" s="210" t="s">
        <v>354</v>
      </c>
      <c r="B5" s="213" t="s">
        <v>426</v>
      </c>
    </row>
    <row r="6" spans="1:2">
      <c r="A6" s="209" t="s">
        <v>355</v>
      </c>
      <c r="B6" s="214" t="s">
        <v>427</v>
      </c>
    </row>
    <row r="7" spans="1:2">
      <c r="A7" s="210" t="s">
        <v>356</v>
      </c>
      <c r="B7" s="213" t="s">
        <v>11</v>
      </c>
    </row>
    <row r="8" spans="1:2">
      <c r="A8" s="209" t="s">
        <v>357</v>
      </c>
      <c r="B8" s="214" t="s">
        <v>428</v>
      </c>
    </row>
    <row r="9" spans="1:2">
      <c r="A9" s="210" t="s">
        <v>358</v>
      </c>
      <c r="B9" s="213" t="s">
        <v>429</v>
      </c>
    </row>
    <row r="10" spans="1:2">
      <c r="A10" s="209" t="s">
        <v>359</v>
      </c>
      <c r="B10" s="214" t="s">
        <v>430</v>
      </c>
    </row>
    <row r="11" spans="1:2">
      <c r="A11" s="210" t="s">
        <v>217</v>
      </c>
      <c r="B11" s="213" t="s">
        <v>431</v>
      </c>
    </row>
    <row r="12" spans="1:2">
      <c r="A12" s="209" t="s">
        <v>218</v>
      </c>
      <c r="B12" s="214" t="s">
        <v>432</v>
      </c>
    </row>
    <row r="13" spans="1:2">
      <c r="A13" s="210" t="s">
        <v>219</v>
      </c>
      <c r="B13" s="213" t="s">
        <v>433</v>
      </c>
    </row>
    <row r="14" spans="1:2">
      <c r="A14" s="209" t="s">
        <v>220</v>
      </c>
      <c r="B14" s="214" t="s">
        <v>434</v>
      </c>
    </row>
    <row r="15" spans="1:2">
      <c r="A15" s="210" t="s">
        <v>221</v>
      </c>
      <c r="B15" s="213" t="s">
        <v>435</v>
      </c>
    </row>
    <row r="16" spans="1:2">
      <c r="A16" s="209" t="s">
        <v>222</v>
      </c>
      <c r="B16" s="214" t="s">
        <v>436</v>
      </c>
    </row>
    <row r="17" spans="1:2">
      <c r="A17" s="210" t="s">
        <v>223</v>
      </c>
      <c r="B17" s="213" t="s">
        <v>437</v>
      </c>
    </row>
    <row r="18" spans="1:2">
      <c r="A18" s="209" t="s">
        <v>347</v>
      </c>
      <c r="B18" s="214" t="s">
        <v>438</v>
      </c>
    </row>
    <row r="19" spans="1:2">
      <c r="A19" s="210" t="s">
        <v>224</v>
      </c>
      <c r="B19" s="213" t="s">
        <v>439</v>
      </c>
    </row>
    <row r="20" spans="1:2">
      <c r="A20" s="209" t="s">
        <v>225</v>
      </c>
      <c r="B20" s="214" t="s">
        <v>440</v>
      </c>
    </row>
    <row r="21" spans="1:2">
      <c r="A21" s="210" t="s">
        <v>233</v>
      </c>
      <c r="B21" s="213" t="s">
        <v>441</v>
      </c>
    </row>
    <row r="22" spans="1:2">
      <c r="A22" s="209" t="s">
        <v>360</v>
      </c>
      <c r="B22" s="214" t="s">
        <v>26</v>
      </c>
    </row>
    <row r="23" spans="1:2">
      <c r="A23" s="210" t="s">
        <v>361</v>
      </c>
      <c r="B23" s="213" t="s">
        <v>442</v>
      </c>
    </row>
    <row r="24" spans="1:2">
      <c r="A24" s="209" t="s">
        <v>362</v>
      </c>
      <c r="B24" s="214" t="s">
        <v>443</v>
      </c>
    </row>
    <row r="25" spans="1:2">
      <c r="A25" s="210" t="s">
        <v>363</v>
      </c>
      <c r="B25" s="213" t="s">
        <v>444</v>
      </c>
    </row>
    <row r="26" spans="1:2">
      <c r="A26" s="209" t="s">
        <v>364</v>
      </c>
      <c r="B26" s="214" t="s">
        <v>445</v>
      </c>
    </row>
    <row r="27" spans="1:2">
      <c r="A27" s="210" t="s">
        <v>365</v>
      </c>
      <c r="B27" s="213" t="s">
        <v>446</v>
      </c>
    </row>
    <row r="28" spans="1:2">
      <c r="A28" s="209" t="s">
        <v>366</v>
      </c>
      <c r="B28" s="214" t="s">
        <v>447</v>
      </c>
    </row>
    <row r="29" spans="1:2">
      <c r="A29" s="210" t="s">
        <v>367</v>
      </c>
      <c r="B29" s="213" t="s">
        <v>448</v>
      </c>
    </row>
    <row r="30" spans="1:2">
      <c r="A30" s="209" t="s">
        <v>368</v>
      </c>
      <c r="B30" s="214" t="s">
        <v>449</v>
      </c>
    </row>
    <row r="31" spans="1:2">
      <c r="A31" s="210" t="s">
        <v>369</v>
      </c>
      <c r="B31" s="213" t="s">
        <v>35</v>
      </c>
    </row>
    <row r="32" spans="1:2">
      <c r="A32" s="209" t="s">
        <v>370</v>
      </c>
      <c r="B32" s="214" t="s">
        <v>450</v>
      </c>
    </row>
    <row r="33" spans="1:2">
      <c r="A33" s="210" t="s">
        <v>371</v>
      </c>
      <c r="B33" s="213" t="s">
        <v>451</v>
      </c>
    </row>
    <row r="34" spans="1:2">
      <c r="A34" s="209" t="s">
        <v>372</v>
      </c>
      <c r="B34" s="214" t="s">
        <v>452</v>
      </c>
    </row>
    <row r="35" spans="1:2">
      <c r="A35" s="210" t="s">
        <v>373</v>
      </c>
      <c r="B35" s="213" t="s">
        <v>453</v>
      </c>
    </row>
    <row r="36" spans="1:2">
      <c r="A36" s="209" t="s">
        <v>374</v>
      </c>
      <c r="B36" s="214" t="s">
        <v>454</v>
      </c>
    </row>
    <row r="37" spans="1:2">
      <c r="A37" s="210" t="s">
        <v>375</v>
      </c>
      <c r="B37" s="213" t="s">
        <v>455</v>
      </c>
    </row>
    <row r="38" spans="1:2">
      <c r="A38" s="209" t="s">
        <v>376</v>
      </c>
      <c r="B38" s="214" t="s">
        <v>456</v>
      </c>
    </row>
    <row r="39" spans="1:2">
      <c r="A39" s="210" t="s">
        <v>377</v>
      </c>
      <c r="B39" s="213" t="s">
        <v>457</v>
      </c>
    </row>
    <row r="40" spans="1:2">
      <c r="A40" s="209" t="s">
        <v>378</v>
      </c>
      <c r="B40" s="214" t="s">
        <v>458</v>
      </c>
    </row>
    <row r="41" spans="1:2">
      <c r="A41" s="210" t="s">
        <v>379</v>
      </c>
      <c r="B41" s="213" t="s">
        <v>459</v>
      </c>
    </row>
    <row r="42" spans="1:2">
      <c r="A42" s="209" t="s">
        <v>380</v>
      </c>
      <c r="B42" s="214" t="s">
        <v>460</v>
      </c>
    </row>
    <row r="43" spans="1:2">
      <c r="A43" s="210" t="s">
        <v>381</v>
      </c>
      <c r="B43" s="213" t="s">
        <v>461</v>
      </c>
    </row>
    <row r="44" spans="1:2">
      <c r="A44" s="209" t="s">
        <v>382</v>
      </c>
      <c r="B44" s="214" t="s">
        <v>462</v>
      </c>
    </row>
    <row r="45" spans="1:2">
      <c r="A45" s="210" t="s">
        <v>383</v>
      </c>
      <c r="B45" s="213" t="s">
        <v>463</v>
      </c>
    </row>
    <row r="46" spans="1:2">
      <c r="A46" s="209" t="s">
        <v>384</v>
      </c>
      <c r="B46" s="214" t="s">
        <v>464</v>
      </c>
    </row>
    <row r="47" spans="1:2">
      <c r="A47" s="210" t="s">
        <v>385</v>
      </c>
      <c r="B47" s="213" t="s">
        <v>465</v>
      </c>
    </row>
    <row r="48" spans="1:2">
      <c r="A48" s="209" t="s">
        <v>386</v>
      </c>
      <c r="B48" s="214" t="s">
        <v>466</v>
      </c>
    </row>
    <row r="49" spans="1:2">
      <c r="A49" s="210" t="s">
        <v>387</v>
      </c>
      <c r="B49" s="213" t="s">
        <v>467</v>
      </c>
    </row>
    <row r="50" spans="1:2">
      <c r="A50" s="209" t="s">
        <v>388</v>
      </c>
      <c r="B50" s="214" t="s">
        <v>468</v>
      </c>
    </row>
    <row r="51" spans="1:2">
      <c r="A51" s="210" t="s">
        <v>389</v>
      </c>
      <c r="B51" s="213" t="s">
        <v>469</v>
      </c>
    </row>
    <row r="52" spans="1:2">
      <c r="A52" s="209" t="s">
        <v>390</v>
      </c>
      <c r="B52" s="214" t="s">
        <v>470</v>
      </c>
    </row>
    <row r="53" spans="1:2">
      <c r="A53" s="210" t="s">
        <v>391</v>
      </c>
      <c r="B53" s="213" t="s">
        <v>471</v>
      </c>
    </row>
    <row r="54" spans="1:2">
      <c r="A54" s="209" t="s">
        <v>392</v>
      </c>
      <c r="B54" s="214" t="s">
        <v>472</v>
      </c>
    </row>
    <row r="55" spans="1:2">
      <c r="A55" s="210" t="s">
        <v>393</v>
      </c>
      <c r="B55" s="213" t="s">
        <v>473</v>
      </c>
    </row>
    <row r="56" spans="1:2">
      <c r="A56" s="209" t="s">
        <v>394</v>
      </c>
      <c r="B56" s="214" t="s">
        <v>474</v>
      </c>
    </row>
    <row r="57" spans="1:2">
      <c r="A57" s="210" t="s">
        <v>395</v>
      </c>
      <c r="B57" s="215" t="s">
        <v>475</v>
      </c>
    </row>
    <row r="58" spans="1:2">
      <c r="A58" s="209" t="s">
        <v>396</v>
      </c>
      <c r="B58" s="216" t="s">
        <v>476</v>
      </c>
    </row>
    <row r="59" spans="1:2">
      <c r="A59" s="210" t="s">
        <v>397</v>
      </c>
      <c r="B59" s="213" t="s">
        <v>477</v>
      </c>
    </row>
    <row r="60" spans="1:2">
      <c r="A60" s="209" t="s">
        <v>398</v>
      </c>
      <c r="B60" s="214" t="s">
        <v>478</v>
      </c>
    </row>
    <row r="61" spans="1:2">
      <c r="A61" s="210" t="s">
        <v>399</v>
      </c>
      <c r="B61" s="213" t="s">
        <v>479</v>
      </c>
    </row>
    <row r="62" spans="1:2">
      <c r="A62" s="209" t="s">
        <v>400</v>
      </c>
      <c r="B62" s="214" t="s">
        <v>480</v>
      </c>
    </row>
    <row r="63" spans="1:2">
      <c r="A63" s="210" t="s">
        <v>401</v>
      </c>
      <c r="B63" s="213" t="s">
        <v>481</v>
      </c>
    </row>
    <row r="64" spans="1:2">
      <c r="A64" s="209" t="s">
        <v>402</v>
      </c>
      <c r="B64" s="214" t="s">
        <v>482</v>
      </c>
    </row>
    <row r="65" spans="1:2">
      <c r="A65" s="210" t="s">
        <v>403</v>
      </c>
      <c r="B65" s="213" t="s">
        <v>483</v>
      </c>
    </row>
    <row r="66" spans="1:2">
      <c r="A66" s="209" t="s">
        <v>404</v>
      </c>
      <c r="B66" s="214" t="s">
        <v>484</v>
      </c>
    </row>
    <row r="67" spans="1:2">
      <c r="A67" s="210" t="s">
        <v>405</v>
      </c>
      <c r="B67" s="213" t="s">
        <v>485</v>
      </c>
    </row>
    <row r="68" spans="1:2">
      <c r="A68" s="209" t="s">
        <v>406</v>
      </c>
      <c r="B68" s="214" t="s">
        <v>486</v>
      </c>
    </row>
    <row r="69" spans="1:2">
      <c r="A69" s="210" t="s">
        <v>407</v>
      </c>
      <c r="B69" s="213" t="s">
        <v>487</v>
      </c>
    </row>
    <row r="70" spans="1:2">
      <c r="A70" s="209" t="s">
        <v>408</v>
      </c>
      <c r="B70" s="214" t="s">
        <v>488</v>
      </c>
    </row>
    <row r="71" spans="1:2">
      <c r="A71" s="210" t="s">
        <v>409</v>
      </c>
      <c r="B71" s="213" t="s">
        <v>489</v>
      </c>
    </row>
    <row r="72" spans="1:2">
      <c r="A72" s="209" t="s">
        <v>410</v>
      </c>
      <c r="B72" s="214" t="s">
        <v>490</v>
      </c>
    </row>
    <row r="73" spans="1:2">
      <c r="A73" s="210" t="s">
        <v>411</v>
      </c>
      <c r="B73" s="213" t="s">
        <v>491</v>
      </c>
    </row>
    <row r="74" spans="1:2">
      <c r="A74" s="209" t="s">
        <v>412</v>
      </c>
      <c r="B74" s="214" t="s">
        <v>492</v>
      </c>
    </row>
    <row r="75" spans="1:2">
      <c r="A75" s="210" t="s">
        <v>413</v>
      </c>
      <c r="B75" s="215" t="s">
        <v>493</v>
      </c>
    </row>
    <row r="76" spans="1:2">
      <c r="A76" s="209" t="s">
        <v>414</v>
      </c>
      <c r="B76" s="216" t="s">
        <v>494</v>
      </c>
    </row>
    <row r="77" spans="1:2">
      <c r="A77" s="210" t="s">
        <v>415</v>
      </c>
      <c r="B77" s="213" t="s">
        <v>81</v>
      </c>
    </row>
    <row r="78" spans="1:2">
      <c r="A78" s="209" t="s">
        <v>416</v>
      </c>
      <c r="B78" s="214" t="s">
        <v>495</v>
      </c>
    </row>
    <row r="79" spans="1:2">
      <c r="A79" s="210" t="s">
        <v>417</v>
      </c>
      <c r="B79" s="213" t="s">
        <v>496</v>
      </c>
    </row>
    <row r="80" spans="1:2">
      <c r="A80" s="209" t="s">
        <v>418</v>
      </c>
      <c r="B80" s="214" t="s">
        <v>84</v>
      </c>
    </row>
    <row r="81" spans="1:2">
      <c r="A81" s="210" t="s">
        <v>419</v>
      </c>
      <c r="B81" s="213" t="s">
        <v>497</v>
      </c>
    </row>
    <row r="82" spans="1:2">
      <c r="A82" s="209" t="s">
        <v>420</v>
      </c>
      <c r="B82" s="214" t="s">
        <v>498</v>
      </c>
    </row>
    <row r="83" spans="1:2">
      <c r="A83" s="210" t="s">
        <v>421</v>
      </c>
      <c r="B83" s="213" t="s">
        <v>499</v>
      </c>
    </row>
    <row r="84" spans="1:2">
      <c r="A84" s="211" t="s">
        <v>422</v>
      </c>
      <c r="B84" s="217" t="s">
        <v>88</v>
      </c>
    </row>
  </sheetData>
  <pageMargins left="1.1811023622047245" right="0.59055118110236227" top="0.78740157480314965" bottom="0.3937007874015748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Порядок заполнения</vt:lpstr>
      <vt:lpstr>Форма отчета</vt:lpstr>
      <vt:lpstr>Перечень программ</vt:lpstr>
      <vt:lpstr>Перечень мероприятий ФЦП</vt:lpstr>
      <vt:lpstr>Рабочий_лист_не_менять!!!</vt:lpstr>
      <vt:lpstr>Наименования субъектов РФ</vt:lpstr>
      <vt:lpstr>Данные</vt:lpstr>
      <vt:lpstr>'Наименования субъектов РФ'!Заголовки_для_печати</vt:lpstr>
      <vt:lpstr>'Форма отчета'!Заголовки_для_печати</vt:lpstr>
      <vt:lpstr>'Форма отчета'!Код_ОКАТО</vt:lpstr>
      <vt:lpstr>'Форма отчета'!Номер_по_Конституции</vt:lpstr>
      <vt:lpstr>'Перечень мероприятий ФЦП'!Область_печати</vt:lpstr>
      <vt:lpstr>'Перечень программ'!Область_печати</vt:lpstr>
      <vt:lpstr>'Порядок заполнения'!Область_печати</vt:lpstr>
      <vt:lpstr>'Форма отчета'!Область_печати</vt:lpstr>
      <vt:lpstr>'Форма отчета'!Субъекты_РФ</vt:lpstr>
      <vt:lpstr>'Форма отчета'!Федеральный_округ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Klochkova.TE</cp:lastModifiedBy>
  <cp:lastPrinted>2014-01-22T12:00:35Z</cp:lastPrinted>
  <dcterms:created xsi:type="dcterms:W3CDTF">1996-10-08T23:32:33Z</dcterms:created>
  <dcterms:modified xsi:type="dcterms:W3CDTF">2014-02-10T12:05:48Z</dcterms:modified>
</cp:coreProperties>
</file>