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1"/>
  </bookViews>
  <sheets>
    <sheet name="Порядок заполнения" sheetId="1" r:id="rId1"/>
    <sheet name="Форма 2" sheetId="2" r:id="rId2"/>
    <sheet name="Перечень мероприятий" sheetId="3" r:id="rId3"/>
    <sheet name="Рабочий_лист_не_менять!!!" sheetId="4" state="hidden" r:id="rId4"/>
  </sheets>
  <externalReferences>
    <externalReference r:id="rId7"/>
  </externalReferences>
  <definedNames>
    <definedName name="_xlnm.Print_Titles" localSheetId="2">'Перечень мероприятий'!$4:$4</definedName>
    <definedName name="_xlnm._FilterDatabase" localSheetId="2" hidden="1">'Перечень мероприятий'!$A$55:$C$326</definedName>
    <definedName name="_xlnm.Print_Area" localSheetId="0">'Порядок заполнения'!$B$1:$B$54</definedName>
    <definedName name="_xlnm.Print_Area" localSheetId="1">'Форма 2'!$A$1:$Y$94</definedName>
    <definedName name="_xlnm.Print_Titles" localSheetId="1">'Форма 2'!$10:$10</definedName>
    <definedName name="Excel_BuiltIn__FilterDatabase1">'Рабочий_лист_не_менять!!!'!$A$1:$AJ$56</definedName>
    <definedName name="Z_6F694423_18EA_48F8_B524_96C043BA9006_.wvu.PrintArea">'Перечень мероприятий'!$A$1:$C$52</definedName>
    <definedName name="Z_6F694423_18EA_48F8_B524_96C043BA9006_.wvu.PrintArea1">'Порядок заполнения'!$B$1:$B$28</definedName>
    <definedName name="Z_6F694423_18EA_48F8_B524_96C043BA9006_.wvu.PrintArea2">'Форма 2'!$A$1:$Y$94</definedName>
    <definedName name="Z_6F694423_18EA_48F8_B524_96C043BA9006_.wvu.PrintTitles">'Перечень мероприятий'!$4:$4</definedName>
    <definedName name="Z_6F694423_18EA_48F8_B524_96C043BA9006_.wvu.PrintTitles1">'Форма 2'!$10:$10</definedName>
    <definedName name="Вид_расходов">'Перечень мероприятий'!$C$56:$C$326</definedName>
    <definedName name="Год">'[1]База'!$A$1:$A$13154</definedName>
    <definedName name="Госзаказчик">'Перечень мероприятий'!$D$56:$D$326</definedName>
    <definedName name="Данные">'Рабочий_лист_не_менять!!!'!$A$6:$AJ$56</definedName>
    <definedName name="Код_мероприятия">'Перечень мероприятий'!$A$56:$A$326</definedName>
    <definedName name="Код_ОКАТО">'Форма 2'!$I$115:$I$198</definedName>
    <definedName name="Номер_по_Конституции">'Форма 2'!$G$115:$G$198</definedName>
    <definedName name="РБ_МБ_ВБИ">'Перечень мероприятий'!$E$56:$E$326</definedName>
    <definedName name="Статья_по_смете">'[1]База'!$AC$1:$AC$13154</definedName>
    <definedName name="Стоимость_без_НДС">'[1]База'!$O$1:$O$13154</definedName>
    <definedName name="Субъекты_РФ">'Форма 2'!$H$115:$H$198</definedName>
    <definedName name="Федеральный_округ">'Форма 2'!$J$115:$J$198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61" authorId="0">
      <text>
        <r>
          <rPr>
            <b/>
            <sz val="10"/>
            <color indexed="8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color indexed="8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color indexed="8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color indexed="8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color indexed="8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<sst xmlns="http://schemas.openxmlformats.org/spreadsheetml/2006/main" count="2584" uniqueCount="923">
  <si>
    <t>Пароль защиты:1987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</si>
  <si>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</si>
  <si>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</si>
  <si>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 xml:space="preserve">Срок предоставления отчета о ходе реализации в субъекте Российской Федерации мероприятий ФЦП "Повышение безопасности дорожного движения в 2006-2012 годах" (далее- Программа) </t>
    </r>
    <r>
      <rPr>
        <sz val="14"/>
        <color indexed="12"/>
        <rFont val="Times New Roman"/>
        <family val="1"/>
      </rPr>
      <t>за 6 месяцев 2011 года (2-й квартал)  - 15 июля 2011 г.</t>
    </r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</si>
  <si>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 xml:space="preserve">Отчет в формате Excel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
</t>
    </r>
    <r>
      <rPr>
        <b/>
        <i/>
        <sz val="14"/>
        <rFont val="Times New Roman"/>
        <family val="1"/>
      </rPr>
      <t xml:space="preserve">     Дирекция просит использовать для представления по электронной почте </t>
    </r>
    <r>
      <rPr>
        <b/>
        <i/>
        <u val="single"/>
        <sz val="14"/>
        <rFont val="Times New Roman"/>
        <family val="1"/>
      </rPr>
      <t>только файлы в формате Excel</t>
    </r>
    <r>
      <rPr>
        <b/>
        <i/>
        <sz val="14"/>
        <rFont val="Times New Roman"/>
        <family val="1"/>
      </rPr>
      <t xml:space="preserve"> и не использовать другие форматы (Word, PDF и иные).</t>
    </r>
  </si>
  <si>
    <r>
      <t>1.3.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и выявления возможных ошибок на электронные адреса ФГУ "Дирекция Программы ПБДД" (см. выше).</t>
    </r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</si>
  <si>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за подписью лица, ответственного за реализацию Программы в субъекте Российской Федерации, а также исполнителя ответственного за подготовку отчета.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</si>
  <si>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вероятности ошибок итоговые ячейки рассчитываются автоматически; часть ячеек защищена от форматирования, редактирования и ввода данных неправильного типа, например, текста вместо чисел.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</si>
  <si>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</si>
  <si>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</si>
  <si>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2.1.1. В разделах I-IV </t>
    </r>
    <r>
      <rPr>
        <sz val="14"/>
        <rFont val="Times New Roman"/>
        <family val="1"/>
      </rPr>
      <t>отчета «Итого по линии МВД России, Минобрнауки России, Минздравсоцразвития России, Росавтодора предоставляются сведения по мероприятиям, содержащимся в Постановлении Правительства РФ № 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№ 528, от 02.06.2008 № 423, от 15.07.2008 № 538, от 14.02.2009 № 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4-13), а также внебюджетных источников (графы 14-23).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</si>
  <si>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 на текущий год.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</si>
  <si>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ФЦП», предоставляются сведения об иных мероприятиях, реализуемых субъектом РФ. В данном разделе необходимо указать госзаказчика по приводимым мероприятиям.</t>
    </r>
  </si>
  <si>
    <r>
      <t xml:space="preserve">2.1.4.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</si>
  <si>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</si>
  <si>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А - номер Приложения к Программе,</t>
  </si>
  <si>
    <t>В - номер пункта Приложения к Программе.</t>
  </si>
  <si>
    <t>Нумерация приведена в соответствии с Постановлением Правительства РФ № 100 от 20 февраля 2006 г. (в ред. Постановлений Правительства РФ от 18.08.2007 № 528, от 02.06.2008 № 423, от 15.07.2008 № 538, от 14.02.2009 № 132 ).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</si>
  <si>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</si>
  <si>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</si>
  <si>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бюджетов.</t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</si>
  <si>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</si>
  <si>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</si>
  <si>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5, 6 и 15, 16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 работ, предусмотренных на текущий год по действующим контрактам, договорам»</t>
    </r>
  </si>
  <si>
    <t>показывается стоимость работ и этапов, предусмотренных контрактами, договорами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ним.</t>
  </si>
  <si>
    <r>
      <t>2.4.1.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5 и 15 «ВСЕГО»</t>
    </r>
    <r>
      <rPr>
        <sz val="14"/>
        <rFont val="Times New Roman"/>
        <family val="1"/>
      </rPr>
      <t xml:space="preserve"> 
приводится общая стоимость контрактов, договоров 2011 года и контрактов, договоров прошлых лет, действующих в 2011 году.</t>
    </r>
  </si>
  <si>
    <r>
      <t>2.4.2.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6 и 16 «из них контрактов прошлых лет»
</t>
    </r>
    <r>
      <rPr>
        <sz val="14"/>
        <rFont val="Times New Roman"/>
        <family val="1"/>
      </rPr>
      <t>приводится стоимость контрактов, договоров прошлых лет, действующих в текущем году.</t>
    </r>
  </si>
  <si>
    <r>
      <t xml:space="preserve">Стоимость контрактов, договоров, указанная в графах 5 и 15 </t>
    </r>
    <r>
      <rPr>
        <u val="single"/>
        <sz val="14"/>
        <rFont val="Times New Roman"/>
        <family val="1"/>
      </rPr>
      <t>должна быть равна или быть больше стоимости</t>
    </r>
    <r>
      <rPr>
        <sz val="14"/>
        <rFont val="Times New Roman"/>
        <family val="1"/>
      </rPr>
      <t>, указанной в графах 6 и 16 соответственно.</t>
    </r>
  </si>
  <si>
    <t>Данные показываются нарастающим итогом с начала года, в тысячах рублей, с одним десятичным знаком.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</si>
  <si>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7 и 8, 17 и 18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действующих в 2011 году»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</si>
  <si>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</si>
  <si>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7 и 17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контрактов, договоров 2011 года и контрактов, договоров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</si>
  <si>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18 «контракты за 2011 год»
</t>
    </r>
    <r>
      <rPr>
        <sz val="14"/>
        <rFont val="Times New Roman"/>
        <family val="1"/>
      </rPr>
      <t>приводится количество контрактов, договоров 2011 года.</t>
    </r>
  </si>
  <si>
    <r>
      <t xml:space="preserve">Графы 7 и 17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8 и 18 соответственно.</t>
    </r>
  </si>
  <si>
    <t>Данные показываются нарастающим итогом с начала года.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</si>
  <si>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9 и 10, 19 и 20 </t>
    </r>
    <r>
      <rPr>
        <b/>
        <sz val="14"/>
        <rFont val="Times New Roman"/>
        <family val="1"/>
      </rPr>
      <t>«Фактически профинансировано (кассовые расходы) на реализацию программы (подпрограммы)»</t>
    </r>
  </si>
  <si>
    <t>указываются кассовые расходы отчетного года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</si>
  <si>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9 и 19 «С начала года»
</t>
    </r>
    <r>
      <rPr>
        <sz val="14"/>
        <rFont val="Times New Roman"/>
        <family val="1"/>
      </rPr>
      <t>указывается сумма кассовых расходов отчетного года по контрактам, договорам 2011 года и контрактам, договорам прошлых лет, действующим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</si>
  <si>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10 и 20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«в том числе за отчетный квартал»
</t>
    </r>
    <r>
      <rPr>
        <sz val="14"/>
        <rFont val="Times New Roman"/>
        <family val="1"/>
      </rPr>
      <t>указывается сумма кассовых расходы по контрактам, договорам отчетного квартала 2011 года.</t>
    </r>
  </si>
  <si>
    <r>
      <t xml:space="preserve">Графы 9 и 19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10 и 20 соответственно.</t>
    </r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</si>
  <si>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11 и 21</t>
    </r>
    <r>
      <rPr>
        <b/>
        <sz val="14"/>
        <rFont val="Times New Roman"/>
        <family val="1"/>
      </rPr>
      <t xml:space="preserve"> «Фактическое поступление средств с начала года (лимиты бюджетных обязательств)»</t>
    </r>
  </si>
  <si>
    <t xml:space="preserve">отражается фактическое поступление средств из бюджета субъекта Российской Федерации и местных бюджетов (с учетом уточненной сводной бюджетной росписи), а также внебюджетных источников соответственно для финансирования выполнения мероприятий Программы.
</t>
  </si>
  <si>
    <r>
      <t>Графы 11 и 21 д</t>
    </r>
    <r>
      <rPr>
        <u val="single"/>
        <sz val="14"/>
        <rFont val="Times New Roman"/>
        <family val="1"/>
      </rPr>
      <t>олжны быть меньше, либо равны графам</t>
    </r>
    <r>
      <rPr>
        <sz val="14"/>
        <rFont val="Times New Roman"/>
        <family val="1"/>
      </rPr>
      <t xml:space="preserve"> 4 и 14 соответственно.</t>
    </r>
  </si>
  <si>
    <r>
      <t>2.8.</t>
    </r>
    <r>
      <rPr>
        <b/>
        <i/>
        <sz val="14"/>
        <rFont val="Times New Roman"/>
        <family val="1"/>
      </rPr>
      <t xml:space="preserve">          В графах 12 и 13, 22 и 23 </t>
    </r>
    <r>
      <rPr>
        <b/>
        <sz val="14"/>
        <rFont val="Times New Roman"/>
        <family val="1"/>
      </rPr>
      <t>«Фактически освоено средств (по актам сдачи-приемки) на реализацию программы (подпрограммы)»</t>
    </r>
  </si>
  <si>
    <t>указываются стоимость фактически оплаченных работ и этапов отчетного года, выполненных в полном объеме и закрытых актами сдачи-приемки, в том числе за отчетный квартал.</t>
  </si>
  <si>
    <r>
      <t>2.8.1.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12 и 22 «С начала года»
</t>
    </r>
    <r>
      <rPr>
        <sz val="14"/>
        <rFont val="Times New Roman"/>
        <family val="1"/>
      </rPr>
      <t>указываются стоимость оплаченных работ и этапов, выполненных в полном объеме и закрытых актами сдачи-приемки с начала года.</t>
    </r>
  </si>
  <si>
    <r>
      <t>2.8.2.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13 и 23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«в том числе за отчетный квартал»
</t>
    </r>
    <r>
      <rPr>
        <sz val="14"/>
        <rFont val="Times New Roman"/>
        <family val="1"/>
      </rPr>
      <t>указываются стоимость оплаченных работ и этапов, выполненных в полном объеме и закрытых актами сдачи-приемки за отчетный квартал.</t>
    </r>
  </si>
  <si>
    <r>
      <t xml:space="preserve">Графы 12 и 22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13 и 23 соответственно.</t>
    </r>
  </si>
  <si>
    <r>
      <t>2.9.</t>
    </r>
    <r>
      <rPr>
        <b/>
        <i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 xml:space="preserve">В графе 24 </t>
    </r>
    <r>
      <rPr>
        <b/>
        <sz val="14"/>
        <rFont val="Times New Roman"/>
        <family val="1"/>
      </rPr>
      <t>«Результаты реализации (выполненные работы) за отчетный период»</t>
    </r>
  </si>
  <si>
    <t>показываются результаты, достигнутые в ходе выполнения Программы в разрезе мероприятий, указанных в графах 2 и 3.</t>
  </si>
  <si>
    <t>В графе 24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контракт, договор.</t>
  </si>
  <si>
    <r>
      <t>Примечание:</t>
    </r>
    <r>
      <rPr>
        <i/>
        <sz val="14"/>
        <rFont val="Times New Roman"/>
        <family val="1"/>
      </rPr>
      <t xml:space="preserve"> 24-ая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</si>
  <si>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t>По вопросам заполнения отчета обращайтесь в ФГУ "Дирекция Программы ПБДД"</t>
  </si>
  <si>
    <t>тел. (495) 627-72-16 доб. 138,185 (Отдел статистики и анализа)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</si>
  <si>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</si>
  <si>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</si>
  <si>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Курганская область</t>
  </si>
  <si>
    <t>(наименование субъекта РФ)</t>
  </si>
  <si>
    <t>Ежеквартальная форма отчета за</t>
  </si>
  <si>
    <t>квартал</t>
  </si>
  <si>
    <t>года</t>
  </si>
  <si>
    <t>(в тыс. рублей)</t>
  </si>
  <si>
    <t>№ стр.</t>
  </si>
  <si>
    <t>Код по ФЦП</t>
  </si>
  <si>
    <t>Сокращенное наименование мероприятий ФЦП
 (Полное наименование  приведено на листе "Перечень мероприятий")</t>
  </si>
  <si>
    <t>Тип мероприя-тия</t>
  </si>
  <si>
    <t>Источники финансирования мероприятий Программы на отчетный год</t>
  </si>
  <si>
    <t xml:space="preserve">Результаты реализации (выполненные работы) за отчетный период
</t>
  </si>
  <si>
    <t>Бюджет субъекта РФ и местные бюджеты</t>
  </si>
  <si>
    <t>Внебюджетные источники</t>
  </si>
  <si>
    <t>Бюджетные назначения на 2011 г.</t>
  </si>
  <si>
    <t>Стоимость работ, предусмотренных на текущий год по действующим контрактам</t>
  </si>
  <si>
    <t>Количество контрактов, договоров, действующих в 2011 г.</t>
  </si>
  <si>
    <t>Фактически профинансировано (кассовые расходы) на реализацию программы (подпрограммы)</t>
  </si>
  <si>
    <t>Фактичес-кое  поступление средств с начала года (лимиты бюджетных обязательств)</t>
  </si>
  <si>
    <t>Фактически освоено средств (по актам сдачи-приемки) на реализацию программы (подпрограммы)</t>
  </si>
  <si>
    <t>Внебюд-жетные назначения на 2011 г.</t>
  </si>
  <si>
    <t>Всего</t>
  </si>
  <si>
    <t>Из них контрактов прошлых лет</t>
  </si>
  <si>
    <t>Всего, включая конт-ракты прош-лых лет</t>
  </si>
  <si>
    <t>Конт-ракты за 2011 год</t>
  </si>
  <si>
    <t>С начала года</t>
  </si>
  <si>
    <t>В том числе за отчетный квартал</t>
  </si>
  <si>
    <t>1</t>
  </si>
  <si>
    <t>2</t>
  </si>
  <si>
    <t>0001</t>
  </si>
  <si>
    <t>-</t>
  </si>
  <si>
    <r>
      <t xml:space="preserve">Итого по всем мероприятиям
</t>
    </r>
    <r>
      <rPr>
        <sz val="11"/>
        <rFont val="Arial Narrow"/>
        <family val="2"/>
      </rPr>
      <t>(разделы I, II, III, IV, V, VI)</t>
    </r>
  </si>
  <si>
    <t>0002</t>
  </si>
  <si>
    <r>
      <t xml:space="preserve">Итого по отчетным мероприятиям
</t>
    </r>
    <r>
      <rPr>
        <sz val="11"/>
        <rFont val="Arial Narrow"/>
        <family val="2"/>
      </rPr>
      <t>(разделы I, II, III, IV)</t>
    </r>
  </si>
  <si>
    <t>0003</t>
  </si>
  <si>
    <t>по линии МВД России</t>
  </si>
  <si>
    <t>0004</t>
  </si>
  <si>
    <t>по линии Минобрануки России</t>
  </si>
  <si>
    <t>0005</t>
  </si>
  <si>
    <t>по линии Минздравсоцразвития России</t>
  </si>
  <si>
    <t>0006</t>
  </si>
  <si>
    <t>по линии Росавтодора</t>
  </si>
  <si>
    <t>0007</t>
  </si>
  <si>
    <t>по линии МЧС России</t>
  </si>
  <si>
    <t>1000</t>
  </si>
  <si>
    <t>I. Итого по линии МВД</t>
  </si>
  <si>
    <t>1100</t>
  </si>
  <si>
    <t>Капитальные вложения</t>
  </si>
  <si>
    <t>1101</t>
  </si>
  <si>
    <t>3/48</t>
  </si>
  <si>
    <t>Оснащение подразделений ГИБДД</t>
  </si>
  <si>
    <t>3/48.1</t>
  </si>
  <si>
    <t>1. Комплексами видеофиксации</t>
  </si>
  <si>
    <t>Программное отчетное</t>
  </si>
  <si>
    <t>3/48.2</t>
  </si>
  <si>
    <t>2. Специальным транспортом</t>
  </si>
  <si>
    <t>Заключены государственные контракты и приобретены 11 автомобилей ВАЗ-21144 (2986,830 тыс. руб.), 5 приборов Alcotest 6810 для измерения концентрации алкоголя в выдыхаемом воздухе (275,2 тыс. руб.), 11 приборов видеофиксации нарушений Правил дорожного движения ВИЗИР (1144 тыс. руб.), 11 автомобильных радиостанций Motorola CM 160 (134,326 тыс. руб.) и комплекты СГУ (68,94 тыс. руб.).</t>
  </si>
  <si>
    <t>3/48.3</t>
  </si>
  <si>
    <t>3. Комплексами для приема экзаменов</t>
  </si>
  <si>
    <t>1102</t>
  </si>
  <si>
    <t>4/18</t>
  </si>
  <si>
    <t>Строительство 110 пешеходных переходов</t>
  </si>
  <si>
    <t>1103</t>
  </si>
  <si>
    <t>4/19</t>
  </si>
  <si>
    <t>Модернизация АСУД</t>
  </si>
  <si>
    <t>1104</t>
  </si>
  <si>
    <t>4/21</t>
  </si>
  <si>
    <t>Обустройство дорожными ограждениями</t>
  </si>
  <si>
    <t>1105</t>
  </si>
  <si>
    <t>4/22</t>
  </si>
  <si>
    <t>Создание системы маршрутного ориентирования (дорожные знаки)</t>
  </si>
  <si>
    <t>1106</t>
  </si>
  <si>
    <t>5/63</t>
  </si>
  <si>
    <t>Оснащение комплексами, определяющими оптимальный маршрут к месту ДТП</t>
  </si>
  <si>
    <t>1200</t>
  </si>
  <si>
    <t>Прочие нужды</t>
  </si>
  <si>
    <t>1201</t>
  </si>
  <si>
    <t>3/61</t>
  </si>
  <si>
    <t xml:space="preserve">Проведение акций: «Внимание - дети!»,  «Зебра» и т.д. </t>
  </si>
  <si>
    <t>1202</t>
  </si>
  <si>
    <t>3/62</t>
  </si>
  <si>
    <t>Создание телепередач по БДД</t>
  </si>
  <si>
    <t>Проведен открытый аукцион и заключен государственный контракт от 01.01.2011 № 2402-08-02-20/05 с ФГУП «ВГТРК» по созданию и выпуску тематической телевизионной передачи по пропаганде культуры поведения участников дорожного движения «Встречная полоса». Подготовлено 12 выпусков тематической телепередачи.</t>
  </si>
  <si>
    <t>1203</t>
  </si>
  <si>
    <t>3/63</t>
  </si>
  <si>
    <t>Создание информационно-пропагандистской продукции</t>
  </si>
  <si>
    <t>1204</t>
  </si>
  <si>
    <t>3/65</t>
  </si>
  <si>
    <t>Проведение слетов юных инспекторов движения</t>
  </si>
  <si>
    <t>Заключен государственный контракт и приобретена коллективная путевка в санаторий «Лесники» для проведения конкурса, проведены организационные мероприятия, приобретены призы и подарки победителям.
11 – 12 мая 2011 года на базе санатория «Лесники» проведен областной конкурс отрядов юных инспекторов дорожного движения «Безопасное колесо». Победитель конкурса команда ЮИД г. Кургана приняла участие во Всероссийском конкурсе «Безопасное колесо» в г. Тюмень и заняла 12 место в общекомандном зачете, 3 место в общекомандном зачете на этапе «Основы безопасности жизнедеятельности» и два призовых места в десятке лучших девочек по знанию основ оказания первой помощи и управления велосипедом в автогородке.</t>
  </si>
  <si>
    <t>1205</t>
  </si>
  <si>
    <t>3/66</t>
  </si>
  <si>
    <t>Изготовление световозвращающих  приспособлений для детей</t>
  </si>
  <si>
    <t>1206</t>
  </si>
  <si>
    <t>3/69</t>
  </si>
  <si>
    <t>Приобретение специальных автомобилей для приема экзаменов</t>
  </si>
  <si>
    <t>1207</t>
  </si>
  <si>
    <t>4/32</t>
  </si>
  <si>
    <t>Оснащение техникой для обслуживания технических средств ОДД</t>
  </si>
  <si>
    <t>1208</t>
  </si>
  <si>
    <t>5/121</t>
  </si>
  <si>
    <t>Орг.-метод. поддержка  ДПС по маршрутным комплексам (мероприятие 5/63)</t>
  </si>
  <si>
    <t>1209</t>
  </si>
  <si>
    <t>6/26</t>
  </si>
  <si>
    <t>Семинары и конференции по управлению ОБДД и оценке ОИВ по ОБДД</t>
  </si>
  <si>
    <t>1210</t>
  </si>
  <si>
    <t>6/27</t>
  </si>
  <si>
    <t>Семинары и конференции по профилактике ДТП</t>
  </si>
  <si>
    <t>1211</t>
  </si>
  <si>
    <t>6/29</t>
  </si>
  <si>
    <t>Внедрение и обеспечение МИАС</t>
  </si>
  <si>
    <t>1212</t>
  </si>
  <si>
    <t>6/30</t>
  </si>
  <si>
    <t>Координация и международное сотрудничество в области ОБДД</t>
  </si>
  <si>
    <t>2000</t>
  </si>
  <si>
    <t>II. Итого по линии Минобрнауки России</t>
  </si>
  <si>
    <t>2100</t>
  </si>
  <si>
    <t>2101</t>
  </si>
  <si>
    <t>3/46</t>
  </si>
  <si>
    <t>Создание 35 базовых учреждений по подготовке водителей</t>
  </si>
  <si>
    <t>2102</t>
  </si>
  <si>
    <t>3/47</t>
  </si>
  <si>
    <t>Строительство 40 детских автогородков</t>
  </si>
  <si>
    <t>2200</t>
  </si>
  <si>
    <t>2201</t>
  </si>
  <si>
    <t>3/58</t>
  </si>
  <si>
    <t>Обеспечение детских образовательных учреждений учебными пособиями</t>
  </si>
  <si>
    <t>2202</t>
  </si>
  <si>
    <t>3/64</t>
  </si>
  <si>
    <t>Проведение всероссийских массовых мероприятий с детьми</t>
  </si>
  <si>
    <t>2203</t>
  </si>
  <si>
    <t>3/76</t>
  </si>
  <si>
    <t>Повышение квалификации преподавателей  школ и дошкольных учреждений</t>
  </si>
  <si>
    <t>3000</t>
  </si>
  <si>
    <t>III. Итого по линии Минздрава</t>
  </si>
  <si>
    <t>3100</t>
  </si>
  <si>
    <t>3101</t>
  </si>
  <si>
    <t>5/64</t>
  </si>
  <si>
    <t>Оснащение 9 медучреждений для применения вертолетной авиации (трасса Москва - С-Пб)</t>
  </si>
  <si>
    <t>3200</t>
  </si>
  <si>
    <t>3202</t>
  </si>
  <si>
    <t>5/87</t>
  </si>
  <si>
    <t>Обеспечение медучреждений, оказывающих экстренную помощь при ДТП</t>
  </si>
  <si>
    <t>3203</t>
  </si>
  <si>
    <t>5/88</t>
  </si>
  <si>
    <t>Обучение лиц, участвующих в ликвидации ДТП, первой медицинской помощи</t>
  </si>
  <si>
    <t>В целях расширения деятельности учебного центра ГУ «Курганский областной центр медицины катастроф» разработана и лицензирована дополнительная учебная программа по особенностям оказания первой медицинской помощи для фельдшеров бригад скорой медицинской помощи. В 2011 г. обучено 269 сотрудников служб, участвующих в ликвидации последствий дорожно-транспортных происшествий, в том числе 72 фельдшера скорой медицинской помощи.</t>
  </si>
  <si>
    <t>4000</t>
  </si>
  <si>
    <t>IV. Итого по линии Росавтодор</t>
  </si>
  <si>
    <t>4100</t>
  </si>
  <si>
    <t>4101</t>
  </si>
  <si>
    <t>3/40</t>
  </si>
  <si>
    <t>Создание и оснащение 4 базовых центров по подготовке водителей</t>
  </si>
  <si>
    <t>4103</t>
  </si>
  <si>
    <t>4/20</t>
  </si>
  <si>
    <t>Оборудование освещением мест концентрации ДТП</t>
  </si>
  <si>
    <t>5000</t>
  </si>
  <si>
    <r>
      <t>V. Итого</t>
    </r>
    <r>
      <rPr>
        <sz val="11"/>
        <rFont val="Arial Narrow"/>
        <family val="2"/>
      </rPr>
      <t xml:space="preserve"> - другие мероприятия, указанные в Приложениях №№ 3-6 к ФЦП</t>
    </r>
  </si>
  <si>
    <t>5001</t>
  </si>
  <si>
    <t>Программное неотчетное</t>
  </si>
  <si>
    <t>5002</t>
  </si>
  <si>
    <t>5003</t>
  </si>
  <si>
    <t>5004</t>
  </si>
  <si>
    <t>5005</t>
  </si>
  <si>
    <t>6000</t>
  </si>
  <si>
    <t>Гос-заказ-чик</t>
  </si>
  <si>
    <r>
      <t xml:space="preserve">VI. Итого </t>
    </r>
    <r>
      <rPr>
        <sz val="11"/>
        <rFont val="Arial Narrow"/>
        <family val="2"/>
      </rPr>
      <t>- мероприятия направленные на повышение БДД, но не указанные в Приложениях №№ 3-6 к ФЦП</t>
    </r>
  </si>
  <si>
    <t>6001</t>
  </si>
  <si>
    <t>МЗ</t>
  </si>
  <si>
    <t>Создание трех трассовых пунктов по оказанию экстренной медицинской помощи пострадавшим в результате дорожно-транспортных происшествий в очагах аварийности</t>
  </si>
  <si>
    <t>Внепрограммное</t>
  </si>
  <si>
    <t>Проведены мероприятия по строительству трассового пункта по оказанию экстренной медицинской помощи пострадавшим в результате ДТП на федеральной автодороге "Курган -Екатеринбург". Приобретены подвижной модуль медицинского пункта "Ермак", санитарный автомобиль, медицинское оборудование и средства связи. Проведены работы по благоустройству территории трассового медицинского пункта, обеспечению электроснабжения и освещения. Запуск в эксплуатацию намечен в I квартале 2012 г.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</si>
  <si>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</si>
  <si>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</si>
  <si>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</si>
  <si>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</si>
  <si>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</si>
  <si>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</si>
  <si>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</si>
  <si>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</si>
  <si>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</si>
  <si>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</si>
  <si>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</si>
  <si>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</si>
  <si>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</si>
  <si>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</si>
  <si>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7000</t>
  </si>
  <si>
    <r>
      <t xml:space="preserve">VII.  В том числе: </t>
    </r>
    <r>
      <rPr>
        <sz val="11"/>
        <rFont val="Arial Narrow"/>
        <family val="2"/>
      </rPr>
      <t xml:space="preserve">профинансировано за счет муниципальных образований (по мероприятиям разделов I-VI) </t>
    </r>
  </si>
  <si>
    <t>Муниципальное</t>
  </si>
  <si>
    <t>Должностное лицо администрации субъекта РФ, ответственное за реализацию федеральной целевой программы</t>
  </si>
  <si>
    <t>А.И. Бухтояров</t>
  </si>
  <si>
    <t>(Ф.И.О.)</t>
  </si>
  <si>
    <t>(подпись)</t>
  </si>
  <si>
    <t>Должностное лицо , ответственное за составление формы</t>
  </si>
  <si>
    <t xml:space="preserve">Главный специалист службы обеспечения взаимодействия с военными учреждениями управления спец. программ Правительства Курганской области </t>
  </si>
  <si>
    <t>Е.В. Владимирова</t>
  </si>
  <si>
    <t>(должность)</t>
  </si>
  <si>
    <t>vladimirova_ev@kurganobl.ru</t>
  </si>
  <si>
    <t>(адрес электронной почты)</t>
  </si>
  <si>
    <t>(3522)41-71-72</t>
  </si>
  <si>
    <t>"    11      "</t>
  </si>
  <si>
    <t>января</t>
  </si>
  <si>
    <t>(номер контактного телефона)</t>
  </si>
  <si>
    <t>(дата составления документа)</t>
  </si>
  <si>
    <t>МВД</t>
  </si>
  <si>
    <t>МЧС</t>
  </si>
  <si>
    <t>Минобр</t>
  </si>
  <si>
    <t>РА</t>
  </si>
  <si>
    <t>№ по Конституции</t>
  </si>
  <si>
    <t>Наименование субъекта РФ</t>
  </si>
  <si>
    <t>Код ОКАТО</t>
  </si>
  <si>
    <t>Фед. Округ</t>
  </si>
  <si>
    <t>Нет</t>
  </si>
  <si>
    <t>-Выбрать субъект РФ из списка (переключатель справа)</t>
  </si>
  <si>
    <t>3/1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</si>
  <si>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</si>
  <si>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>Алтайский край</t>
  </si>
  <si>
    <t>СибФО</t>
  </si>
  <si>
    <t>3/2</t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</si>
  <si>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</si>
  <si>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Амурская область</t>
  </si>
  <si>
    <t>ДВФО</t>
  </si>
  <si>
    <t>3/3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</si>
  <si>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</si>
  <si>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Архангельская область</t>
  </si>
  <si>
    <t>СЗФО</t>
  </si>
  <si>
    <t>3/4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</si>
  <si>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</si>
  <si>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Астраханская область</t>
  </si>
  <si>
    <t>ЮФО</t>
  </si>
  <si>
    <t>3/5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</si>
  <si>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</si>
  <si>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Белгородская область</t>
  </si>
  <si>
    <t>ЦФО</t>
  </si>
  <si>
    <t>3/6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</si>
  <si>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</si>
  <si>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Брянская область</t>
  </si>
  <si>
    <t>3/7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</si>
  <si>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</si>
  <si>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Владимирская область</t>
  </si>
  <si>
    <t>3/8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</si>
  <si>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</si>
  <si>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Волгоградская область</t>
  </si>
  <si>
    <t>3/9</t>
  </si>
  <si>
    <t>Научная разработка методов профессионального тренинга для водителей транспортных средств</t>
  </si>
  <si>
    <t>Вологодская область</t>
  </si>
  <si>
    <t>3/10</t>
  </si>
  <si>
    <t>Исследование проблемы подготовки профессиональных стандартов для водителей транспортных средств различных категорий</t>
  </si>
  <si>
    <t>Воронежская область</t>
  </si>
  <si>
    <t>3/11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</si>
  <si>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</si>
  <si>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г. Москва</t>
  </si>
  <si>
    <t>3/12</t>
  </si>
  <si>
    <t>Исследование проблемы подготовки водителей из числа лиц с ограниченными двигательными способностями</t>
  </si>
  <si>
    <t>г. Санкт-Петербург</t>
  </si>
  <si>
    <t>3/13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</si>
  <si>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</si>
  <si>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Еврейская автономная область</t>
  </si>
  <si>
    <t>3/14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</si>
  <si>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</si>
  <si>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Забайкальский край</t>
  </si>
  <si>
    <t>3/15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</si>
  <si>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</si>
  <si>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Ивановская область</t>
  </si>
  <si>
    <t>3/16.1</t>
  </si>
  <si>
    <t>контрольными устройствами регистрации времени труда и отдыха (тахографами) водителей автобусов</t>
  </si>
  <si>
    <t>Иркутская область</t>
  </si>
  <si>
    <t>3/16.2</t>
  </si>
  <si>
    <t>устройствами ограничения скорости грузовых автомобилей и автобусов</t>
  </si>
  <si>
    <t>Кабардино-Балкарская Республика</t>
  </si>
  <si>
    <t>СКФО</t>
  </si>
  <si>
    <t>3/16.3</t>
  </si>
  <si>
    <t>ремнями безопасности туристических, международных автобусов и грузовых автомобилей</t>
  </si>
  <si>
    <t>Калининградская область</t>
  </si>
  <si>
    <t>3/17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</si>
  <si>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</si>
  <si>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Калужская область</t>
  </si>
  <si>
    <t>3/18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</si>
  <si>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</si>
  <si>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Камчатский край</t>
  </si>
  <si>
    <t>3/19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</si>
  <si>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</si>
  <si>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Карачаево-Черкесская Республика</t>
  </si>
  <si>
    <t>3/20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</si>
  <si>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</si>
  <si>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Кемеровская область</t>
  </si>
  <si>
    <t>3/21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</si>
  <si>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</si>
  <si>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Кировская область</t>
  </si>
  <si>
    <t>ПФО</t>
  </si>
  <si>
    <t>3/22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</si>
  <si>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</si>
  <si>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Костромская область</t>
  </si>
  <si>
    <t>3/23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</si>
  <si>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</si>
  <si>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Краснодарский край</t>
  </si>
  <si>
    <t>3/24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</si>
  <si>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</si>
  <si>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Красноярский край</t>
  </si>
  <si>
    <t>3/25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</si>
  <si>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</si>
  <si>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УрФО</t>
  </si>
  <si>
    <t>3/26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</si>
  <si>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</si>
  <si>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Курская область</t>
  </si>
  <si>
    <t>3/27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</si>
  <si>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</si>
  <si>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Ленинградская область</t>
  </si>
  <si>
    <t>3/28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</si>
  <si>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</si>
  <si>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Липецкая область</t>
  </si>
  <si>
    <t>3/29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</si>
  <si>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</si>
  <si>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Магаданская область</t>
  </si>
  <si>
    <t>3/30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</si>
  <si>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</si>
  <si>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t>Московская область</t>
  </si>
  <si>
    <t>3/31</t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</si>
  <si>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</si>
  <si>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Мурманская область</t>
  </si>
  <si>
    <t>3/32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</si>
  <si>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</si>
  <si>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Ненецкий автономный округ</t>
  </si>
  <si>
    <t>3/33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</si>
  <si>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</si>
  <si>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Нижегородская область</t>
  </si>
  <si>
    <t>3/34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</si>
  <si>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</si>
  <si>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Новгородская область</t>
  </si>
  <si>
    <t>3/35.1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</si>
  <si>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</si>
  <si>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Новосибирская область</t>
  </si>
  <si>
    <t>3/35.2</t>
  </si>
  <si>
    <t>Разработка типовых проектов: площадок по безопасности дорожного движения в оздоровительных лагерях</t>
  </si>
  <si>
    <t>Омская область</t>
  </si>
  <si>
    <t>3/35.3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</si>
  <si>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</si>
  <si>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Оренбургская область</t>
  </si>
  <si>
    <t>Пфо</t>
  </si>
  <si>
    <t>3/36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</si>
  <si>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</si>
  <si>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Орловская область</t>
  </si>
  <si>
    <t>3/37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</si>
  <si>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</si>
  <si>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Пензенская область</t>
  </si>
  <si>
    <t>3/38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</si>
  <si>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</si>
  <si>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Пермский край</t>
  </si>
  <si>
    <t>3/39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</si>
  <si>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</si>
  <si>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>Приморский край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</si>
  <si>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</si>
  <si>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Псковская область</t>
  </si>
  <si>
    <t>3/41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</si>
  <si>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</si>
  <si>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Республика Адыгея (Адыгея)</t>
  </si>
  <si>
    <t>3/42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</si>
  <si>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</si>
  <si>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Республика Алтай</t>
  </si>
  <si>
    <t>3/43</t>
  </si>
  <si>
    <t>Реконструкция федерального центра оперативного управления и специальных мероприятий в г. Москве</t>
  </si>
  <si>
    <t>Республика Башкортостан</t>
  </si>
  <si>
    <t>3/44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</si>
  <si>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</si>
  <si>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Республика Бурятия</t>
  </si>
  <si>
    <t>3/45</t>
  </si>
  <si>
    <t>Создание 7 федеральных экспериментальных центров (полигонов) "Детский автогород"</t>
  </si>
  <si>
    <t>Республика Дагестан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</si>
  <si>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</si>
  <si>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Республика Ингушетия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</si>
  <si>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</si>
  <si>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Республика Калмыкия</t>
  </si>
  <si>
    <t>комплексами видеофиксации нарушений Правил дорожного движения Российской Федерации (не менее 9600 комплексов)</t>
  </si>
  <si>
    <t>Республика Карелия</t>
  </si>
  <si>
    <t>специальным транспортом, оборудованным средствами контроля и выявления правонарушений (не менее 7200 автомобилей)</t>
  </si>
  <si>
    <t>Республика Коми</t>
  </si>
  <si>
    <t xml:space="preserve">техническими комплексами для приема экзаменов у кандидатов в водители (не менее 1800 комплексов) </t>
  </si>
  <si>
    <t>Республика Марий Эл</t>
  </si>
  <si>
    <t>3/49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</si>
  <si>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</si>
  <si>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Республика Мордовия</t>
  </si>
  <si>
    <t>3/50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</si>
  <si>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</si>
  <si>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Республика Саха (Якутия)</t>
  </si>
  <si>
    <t>3/51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</si>
  <si>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</si>
  <si>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Республика Северная Осетия - Алания</t>
  </si>
  <si>
    <t>3/52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</si>
  <si>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</si>
  <si>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Республика Татарстан (Татарстан)</t>
  </si>
  <si>
    <t>3/53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</si>
  <si>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</si>
  <si>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Республика Тыва</t>
  </si>
  <si>
    <t>3/54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</si>
  <si>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</si>
  <si>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Республика Хакасия</t>
  </si>
  <si>
    <t>3/55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</si>
  <si>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</si>
  <si>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Ростовская область</t>
  </si>
  <si>
    <t>3/56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</si>
  <si>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</si>
  <si>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Рязанская область</t>
  </si>
  <si>
    <t>3/57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</si>
  <si>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</si>
  <si>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Самарская область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</si>
  <si>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</si>
  <si>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Саратовская область</t>
  </si>
  <si>
    <t>3/59</t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</si>
  <si>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</si>
  <si>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Сахалинская область</t>
  </si>
  <si>
    <t>3/60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</si>
  <si>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</si>
  <si>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Свердловская область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</si>
  <si>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</si>
  <si>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Смоленская область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</si>
  <si>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</si>
  <si>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Ставропольский край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</si>
  <si>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</si>
  <si>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Тамбовская область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</si>
  <si>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</si>
  <si>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Тверская область</t>
  </si>
  <si>
    <t>Проведение межгосударственных слетов юных инспекторов движения государств - участников СНГ</t>
  </si>
  <si>
    <t>Томская область</t>
  </si>
  <si>
    <t>Изготовление и распространение световозвращающих приспособлений в среде дошкольников и учащихся младших классов</t>
  </si>
  <si>
    <t>Тульская область</t>
  </si>
  <si>
    <t>3/67</t>
  </si>
  <si>
    <t>Мониторинг профилактики детского дорожно-транспортного травматизма в образовательных учреждениях</t>
  </si>
  <si>
    <t>Тюменская область</t>
  </si>
  <si>
    <t>3/68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</si>
  <si>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</si>
  <si>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Удмуртская Республика</t>
  </si>
  <si>
    <t>Приобретение специальных грузовых (564) и легковых (1833) автомобилей для приема экзаменов</t>
  </si>
  <si>
    <t>Ульяновская область</t>
  </si>
  <si>
    <t>3/70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</si>
  <si>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</si>
  <si>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Хабаровский край</t>
  </si>
  <si>
    <t>3/71</t>
  </si>
  <si>
    <t>Оснащение научно-методическими материалами базовых центров по подготовке водителей на основе учебно-курсовых комбинатов</t>
  </si>
  <si>
    <t>Ханты-Мансийский автономный округ - Югра</t>
  </si>
  <si>
    <t>3/72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</si>
  <si>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</si>
  <si>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Челябинская область</t>
  </si>
  <si>
    <t>3/73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</si>
  <si>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</si>
  <si>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Чеченская Республика</t>
  </si>
  <si>
    <t>3/74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</si>
  <si>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</si>
  <si>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Чувашская Республика - Чувашия</t>
  </si>
  <si>
    <t>3/75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</si>
  <si>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</si>
  <si>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Чукотский автономный округ</t>
  </si>
  <si>
    <t>Повышение квалификации преподавательского состава общеобразовательных школ и детских дошкольных учреждений</t>
  </si>
  <si>
    <t>Ямало-Ненецкий автономный округ</t>
  </si>
  <si>
    <t>3/77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</si>
  <si>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</si>
  <si>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Ярославская область</t>
  </si>
  <si>
    <t>3/78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</si>
  <si>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</si>
  <si>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3/79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</si>
  <si>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</si>
  <si>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3/80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</si>
  <si>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</si>
  <si>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4/1</t>
  </si>
  <si>
    <t>Научно-правовой анализ законодательной базы по проблеме организации движения транспортных средств и пешеходов</t>
  </si>
  <si>
    <t>4/2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</si>
  <si>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</si>
  <si>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4/3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</si>
  <si>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</si>
  <si>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4/4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</si>
  <si>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</si>
  <si>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4/5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</si>
  <si>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</si>
  <si>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4/6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</si>
  <si>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</si>
  <si>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4/7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</si>
  <si>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</si>
  <si>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4/8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</si>
  <si>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</si>
  <si>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4/9</t>
  </si>
  <si>
    <t>Исследование проблем влияния современных материалов, применяемых для нанесения дорожной разметки, на аварийность</t>
  </si>
  <si>
    <t>4/10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</si>
  <si>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</si>
  <si>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4/11</t>
  </si>
  <si>
    <t>Исследование проблем влияния современных типов дорожных покрытий на безопасность дорожного движения</t>
  </si>
  <si>
    <t>4/12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</si>
  <si>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</si>
  <si>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4/13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</si>
  <si>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</si>
  <si>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4/14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</si>
  <si>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</si>
  <si>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4/15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</si>
  <si>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</si>
  <si>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4/16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</si>
  <si>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</si>
  <si>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4/17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</si>
  <si>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</si>
  <si>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Строительство 1100 подземных (надземных) пешеходных переходов в городах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</si>
  <si>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</si>
  <si>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</si>
  <si>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Обустройство наиболее опасных участков улично-дорожной сети дорожными ограждениями (не менее 850 км)</t>
  </si>
  <si>
    <t>Создание системы маршрутного ориентирования участников дорожного движения (установка не менее 93800 дорожных знаков)</t>
  </si>
  <si>
    <t>4/23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</si>
  <si>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</si>
  <si>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4/24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</si>
  <si>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</si>
  <si>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4/25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</si>
  <si>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</si>
  <si>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4/26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</si>
  <si>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</si>
  <si>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4/27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</si>
  <si>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</si>
  <si>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4/28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</si>
  <si>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</si>
  <si>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4/29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</si>
  <si>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</si>
  <si>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4/30</t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</si>
  <si>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</si>
  <si>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4/31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</si>
  <si>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</si>
  <si>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</si>
  <si>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5/1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</si>
  <si>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</si>
  <si>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5/2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</si>
  <si>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</si>
  <si>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5/3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</si>
  <si>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</si>
  <si>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5/4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</si>
  <si>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</si>
  <si>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5/5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</si>
  <si>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</si>
  <si>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5/6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</si>
  <si>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</si>
  <si>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t>5/7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</si>
  <si>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</si>
  <si>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5/8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</si>
  <si>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</si>
  <si>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5/9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</si>
  <si>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</si>
  <si>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5/10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</si>
  <si>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</si>
  <si>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5/11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</si>
  <si>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</si>
  <si>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5/12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</si>
  <si>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</si>
  <si>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5/13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</si>
  <si>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</si>
  <si>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5/14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</si>
  <si>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</si>
  <si>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5/15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</si>
  <si>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</si>
  <si>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5/16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</si>
  <si>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</si>
  <si>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5/17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</si>
  <si>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</si>
  <si>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5/18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</si>
  <si>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</si>
  <si>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5/19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</si>
  <si>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</si>
  <si>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5/20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</si>
  <si>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</si>
  <si>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5/21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</si>
  <si>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</si>
  <si>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5/22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</si>
  <si>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</si>
  <si>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5/23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</si>
  <si>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</si>
  <si>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5/24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</si>
  <si>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</si>
  <si>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5/25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</si>
  <si>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</si>
  <si>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5/26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</si>
  <si>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</si>
  <si>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5/27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</si>
  <si>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</si>
  <si>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5/28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</si>
  <si>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</si>
  <si>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5/29</t>
  </si>
  <si>
    <t>Научно-методическое обеспечение выполнения спасательных работ на месте дорожно-транспортного происшествия</t>
  </si>
  <si>
    <t>5/30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</si>
  <si>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</si>
  <si>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5/31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</si>
  <si>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</si>
  <si>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5/32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</si>
  <si>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</si>
  <si>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5/33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</si>
  <si>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</si>
  <si>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5/34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</si>
  <si>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</si>
  <si>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5/35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</si>
  <si>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</si>
  <si>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5/36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</si>
  <si>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</si>
  <si>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5/37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</si>
  <si>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</si>
  <si>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5/38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</si>
  <si>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</si>
  <si>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5/39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</si>
  <si>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</si>
  <si>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5/40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</si>
  <si>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</si>
  <si>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5/41</t>
  </si>
  <si>
    <t>Проведение научных исследований в области оснащения автомобильного транспорта средствами пожаротушения</t>
  </si>
  <si>
    <t>5/42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</si>
  <si>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</si>
  <si>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5/43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</si>
  <si>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</si>
  <si>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5/44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</si>
  <si>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</si>
  <si>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5/45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</si>
  <si>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</si>
  <si>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5/46</t>
  </si>
  <si>
    <t>Анализ медицинского аспекта детского дорожно-транспортного травматизма</t>
  </si>
  <si>
    <t>5/47</t>
  </si>
  <si>
    <t>Анализ причин смертности и инвалидизации лиц, пострадавших в результате дорожно-транспортных происшествий</t>
  </si>
  <si>
    <t>5/48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</si>
  <si>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</si>
  <si>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5/49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</si>
  <si>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</si>
  <si>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5/50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</si>
  <si>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</si>
  <si>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5/51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</si>
  <si>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</si>
  <si>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5/52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</si>
  <si>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</si>
  <si>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5/53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</si>
  <si>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</si>
  <si>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5/54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</si>
  <si>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</si>
  <si>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5/55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</si>
  <si>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</si>
  <si>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5/56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</si>
  <si>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</si>
  <si>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5/57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</si>
  <si>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</si>
  <si>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5/58</t>
  </si>
  <si>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</si>
  <si>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5/59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</si>
  <si>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</si>
  <si>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5/60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</si>
  <si>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</si>
  <si>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5/61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</si>
  <si>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</si>
  <si>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5/62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</si>
  <si>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</si>
  <si>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</si>
  <si>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</si>
  <si>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5/65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</si>
  <si>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</si>
  <si>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5/66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</si>
  <si>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</si>
  <si>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5/67</t>
  </si>
  <si>
    <t>Оснащение 32 центров телемедицинской помощи на базе Всероссийского центра медицины катастроф "Защита"</t>
  </si>
  <si>
    <t>5/68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</si>
  <si>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</si>
  <si>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5/69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</si>
  <si>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</si>
  <si>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5/70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</si>
  <si>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</si>
  <si>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5/71</t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</si>
  <si>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</si>
  <si>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5/72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</si>
  <si>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</si>
  <si>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5/73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</si>
  <si>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</si>
  <si>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5/74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</si>
  <si>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</si>
  <si>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5/75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</si>
  <si>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</si>
  <si>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5/76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</si>
  <si>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</si>
  <si>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5/77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</si>
  <si>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</si>
  <si>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5/78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</si>
  <si>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</si>
  <si>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5/79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</si>
  <si>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</si>
  <si>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5/80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</si>
  <si>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</si>
  <si>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5/81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</si>
  <si>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</si>
  <si>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5/82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</si>
  <si>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</si>
  <si>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t>5/83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</si>
  <si>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</si>
  <si>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5/84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</si>
  <si>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</si>
  <si>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5/85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</si>
  <si>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</si>
  <si>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5/86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</si>
  <si>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</si>
  <si>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</si>
  <si>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</si>
  <si>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5/89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</si>
  <si>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</si>
  <si>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5/90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</si>
  <si>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</si>
  <si>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5/91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</si>
  <si>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</si>
  <si>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5/92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</si>
  <si>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</si>
  <si>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5/93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</si>
  <si>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</si>
  <si>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5/94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</si>
  <si>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</si>
  <si>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5/95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</si>
  <si>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</si>
  <si>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5/96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</si>
  <si>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</si>
  <si>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5/97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</si>
  <si>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</si>
  <si>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5/98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</si>
  <si>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</si>
  <si>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5/99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</si>
  <si>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</si>
  <si>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5/100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</si>
  <si>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</si>
  <si>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5/101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</si>
  <si>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</si>
  <si>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5/102</t>
  </si>
  <si>
    <t>Сбор данных по применению различных систем обнаружения и оповещения о дорожно-транспортных происшествиях</t>
  </si>
  <si>
    <t>5/103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</si>
  <si>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</si>
  <si>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5/104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</si>
  <si>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</si>
  <si>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5/105</t>
  </si>
  <si>
    <t>Внедрение в действие регламента выполнения спасательных работ на месте дорожно-транспортного происшествия</t>
  </si>
  <si>
    <t>5/106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</si>
  <si>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</si>
  <si>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5/107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</si>
  <si>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</si>
  <si>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5/108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</si>
  <si>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</si>
  <si>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5/109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</si>
  <si>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</si>
  <si>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5/110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</si>
  <si>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</si>
  <si>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5/111</t>
  </si>
  <si>
    <t>Организационно-техническое обеспечение федеральных аварийно-спасательных формирований</t>
  </si>
  <si>
    <t>5/112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</si>
  <si>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</si>
  <si>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5/113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</si>
  <si>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</si>
  <si>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5/114</t>
  </si>
  <si>
    <t>Разработка требований по оснащению автомобильного транспорта средствами пожаротушения</t>
  </si>
  <si>
    <t>5/115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</si>
  <si>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</si>
  <si>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5/116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</si>
  <si>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</si>
  <si>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5/117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</si>
  <si>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</si>
  <si>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5/118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</si>
  <si>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</si>
  <si>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5/119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</si>
  <si>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</si>
  <si>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5/120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</si>
  <si>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</si>
  <si>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</si>
  <si>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6/1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</si>
  <si>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</si>
  <si>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6/2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</si>
  <si>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</si>
  <si>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6/3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</si>
  <si>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</si>
  <si>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6/4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</si>
  <si>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</si>
  <si>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6/5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</si>
  <si>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</si>
  <si>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6/6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</si>
  <si>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</si>
  <si>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6/7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</si>
  <si>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</si>
  <si>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6/8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</si>
  <si>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</si>
  <si>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6/9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</si>
  <si>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</si>
  <si>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6/10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</si>
  <si>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</si>
  <si>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6/11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</si>
  <si>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</si>
  <si>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6/12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</si>
  <si>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</si>
  <si>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6/13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</si>
  <si>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</si>
  <si>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t>6/14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</si>
  <si>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</si>
  <si>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6/15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</si>
  <si>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</si>
  <si>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6/16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</si>
  <si>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</si>
  <si>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6/17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</si>
  <si>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</si>
  <si>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6/18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</si>
  <si>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</si>
  <si>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6/19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</si>
  <si>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</si>
  <si>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6/20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</si>
  <si>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</si>
  <si>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6/21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</si>
  <si>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</si>
  <si>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6/22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</si>
  <si>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</si>
  <si>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6/23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</si>
  <si>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</si>
  <si>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t>6/24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</si>
  <si>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</si>
  <si>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6/25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</si>
  <si>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</si>
  <si>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</si>
  <si>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</si>
  <si>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6/28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</si>
  <si>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</si>
  <si>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</si>
  <si>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</si>
  <si>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6/31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</si>
  <si>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</si>
  <si>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6/32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</si>
  <si>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</si>
  <si>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Перечень мероприятий ФЦП</t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</si>
  <si>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</si>
  <si>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</si>
  <si>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</si>
  <si>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t>Код по ФЦП в прежней редакции от 20.02.2006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</si>
  <si>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</si>
  <si>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</si>
  <si>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</si>
  <si>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</si>
  <si>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Строительство 110 подземных (надземных) пешеходных переходов в городах</t>
  </si>
  <si>
    <t>Обустройство наиболее опасных участков улично-дорожной сети дорожными ограждениями (не менее 850 км)</t>
  </si>
  <si>
    <t>Создание системы маршрутного ориентирования участников дорожного движения (установка не менее 93800 дорожных знаков)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</si>
  <si>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</si>
  <si>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</si>
  <si>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Приобретение специальных  грузовых (564) и легковых (1833) автомобилей для приема экзаменов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</si>
  <si>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</si>
  <si>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r>
      <t xml:space="preserve">II.   Мероприятия по линии </t>
    </r>
    <r>
      <rPr>
        <b/>
        <sz val="16"/>
        <rFont val="Arial"/>
        <family val="2"/>
      </rPr>
      <t>Минобрнауки России</t>
    </r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</si>
  <si>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</si>
  <si>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</si>
  <si>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</si>
  <si>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</si>
  <si>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</si>
  <si>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Полный перечень мероприятий ФЦП</t>
  </si>
  <si>
    <t>КОД</t>
  </si>
  <si>
    <t>НАИМЕНОВАНИЕ</t>
  </si>
  <si>
    <t>ВИД РАСХОДОВ</t>
  </si>
  <si>
    <t>Госзаказчик</t>
  </si>
  <si>
    <t>Пост. 100 предусматр-т софиннс. Из РБ, МБ и и ВБИ</t>
  </si>
  <si>
    <t>НИР</t>
  </si>
  <si>
    <t>Минздравсоцразвития России</t>
  </si>
  <si>
    <t>Минобрнауки России</t>
  </si>
  <si>
    <t xml:space="preserve">МВД России </t>
  </si>
  <si>
    <t>Росавтодор</t>
  </si>
  <si>
    <t>МВД России</t>
  </si>
  <si>
    <t>ГКВ</t>
  </si>
  <si>
    <t>Да</t>
  </si>
  <si>
    <t>Пр.</t>
  </si>
  <si>
    <t>Строительство надземных (подземных) пешеходных переходов в городах (не менее 110)</t>
  </si>
  <si>
    <t>МЧС России</t>
  </si>
  <si>
    <t>Год</t>
  </si>
  <si>
    <t>Кв.</t>
  </si>
  <si>
    <t>Субъект РФ</t>
  </si>
  <si>
    <t>Имя файла</t>
  </si>
  <si>
    <t>Дата отчета</t>
  </si>
  <si>
    <t>Номер по Конституции</t>
  </si>
  <si>
    <t>Федеральный округ</t>
  </si>
  <si>
    <t>Вид расходов</t>
  </si>
  <si>
    <t>Постановление 100 предусматривает софинансирование из РБ,  МБ и ВБИ</t>
  </si>
  <si>
    <t>Контракты за 2011 год</t>
  </si>
  <si>
    <t>ВСЕГО, включая конт-ракты прош-лых лет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</si>
</sst>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#,##0.0"/>
    <numFmt numFmtId="168" formatCode="#,##0"/>
    <numFmt numFmtId="169" formatCode="0"/>
  </numFmts>
  <fonts count="7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  <font>
      <i/>
      <u val="single"/>
      <sz val="10"/>
      <name val="Arial Cyr"/>
      <family val="2"/>
    </font>
    <font>
      <b/>
      <sz val="16"/>
      <color indexed="60"/>
      <name val="Tahoma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7"/>
      <name val="Times New Roman"/>
      <family val="1"/>
    </font>
    <font>
      <u val="single"/>
      <sz val="14"/>
      <name val="Times New Roman"/>
      <family val="1"/>
    </font>
    <font>
      <b/>
      <i/>
      <sz val="7"/>
      <name val="Times New Roman"/>
      <family val="1"/>
    </font>
    <font>
      <sz val="9"/>
      <color indexed="8"/>
      <name val="Arial"/>
      <family val="2"/>
    </font>
    <font>
      <sz val="11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i/>
      <sz val="20"/>
      <name val="Arial Narrow"/>
      <family val="2"/>
    </font>
    <font>
      <b/>
      <i/>
      <sz val="16"/>
      <name val="Arial Narrow"/>
      <family val="2"/>
    </font>
    <font>
      <b/>
      <i/>
      <sz val="8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6"/>
      <color indexed="12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i/>
      <sz val="12"/>
      <name val="Arial Narrow"/>
      <family val="2"/>
    </font>
    <font>
      <i/>
      <sz val="14"/>
      <name val="Arial Narrow"/>
      <family val="2"/>
    </font>
    <font>
      <sz val="14"/>
      <name val="Arial Cyr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12"/>
      <name val="Arial Narrow"/>
      <family val="2"/>
    </font>
    <font>
      <b/>
      <sz val="10"/>
      <color indexed="8"/>
      <name val="Tahoma"/>
      <family val="2"/>
    </font>
    <font>
      <i/>
      <sz val="11"/>
      <name val="Arial Narrow"/>
      <family val="2"/>
    </font>
    <font>
      <sz val="14"/>
      <name val="Arial Narrow"/>
      <family val="2"/>
    </font>
    <font>
      <sz val="14"/>
      <color indexed="12"/>
      <name val="Arial Narrow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sz val="24"/>
      <name val="Arial Cyr"/>
      <family val="2"/>
    </font>
    <font>
      <sz val="12"/>
      <name val="Arial Cyr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i/>
      <sz val="12"/>
      <name val="Arial"/>
      <family val="2"/>
    </font>
    <font>
      <sz val="11"/>
      <color indexed="23"/>
      <name val="Arial"/>
      <family val="2"/>
    </font>
    <font>
      <b/>
      <sz val="16"/>
      <name val="Arial"/>
      <family val="2"/>
    </font>
    <font>
      <b/>
      <i/>
      <sz val="12"/>
      <name val="Arial Cyr"/>
      <family val="2"/>
    </font>
    <font>
      <sz val="10"/>
      <color indexed="8"/>
      <name val="Arial Narrow"/>
      <family val="2"/>
    </font>
    <font>
      <sz val="12"/>
      <color indexed="8"/>
      <name val="Times New Roman"/>
      <family val="1"/>
    </font>
    <font>
      <b/>
      <sz val="8"/>
      <color indexed="9"/>
      <name val="Arial Narrow"/>
      <family val="2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12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12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12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12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12"/>
      </top>
      <bottom style="medium">
        <color indexed="12"/>
      </bottom>
    </border>
    <border>
      <left style="hair">
        <color indexed="8"/>
      </left>
      <right style="hair">
        <color indexed="8"/>
      </right>
      <top style="medium">
        <color indexed="12"/>
      </top>
      <bottom style="medium">
        <color indexed="12"/>
      </bottom>
    </border>
    <border>
      <left style="hair">
        <color indexed="8"/>
      </left>
      <right style="medium">
        <color indexed="8"/>
      </right>
      <top style="medium">
        <color indexed="12"/>
      </top>
      <bottom style="medium">
        <color indexed="12"/>
      </bottom>
    </border>
    <border>
      <left style="hair">
        <color indexed="8"/>
      </left>
      <right style="medium">
        <color indexed="12"/>
      </right>
      <top style="medium">
        <color indexed="8"/>
      </top>
      <bottom style="hair">
        <color indexed="8"/>
      </bottom>
    </border>
    <border>
      <left style="medium">
        <color indexed="12"/>
      </left>
      <right style="medium">
        <color indexed="8"/>
      </right>
      <top style="medium">
        <color indexed="12"/>
      </top>
      <bottom style="hair">
        <color indexed="12"/>
      </bottom>
    </border>
    <border>
      <left style="hair">
        <color indexed="8"/>
      </left>
      <right style="medium">
        <color indexed="12"/>
      </right>
      <top style="hair">
        <color indexed="8"/>
      </top>
      <bottom style="hair">
        <color indexed="8"/>
      </bottom>
    </border>
    <border>
      <left style="medium">
        <color indexed="12"/>
      </left>
      <right style="medium">
        <color indexed="8"/>
      </right>
      <top style="hair">
        <color indexed="12"/>
      </top>
      <bottom style="hair">
        <color indexed="12"/>
      </bottom>
    </border>
    <border>
      <left style="hair">
        <color indexed="8"/>
      </left>
      <right style="medium">
        <color indexed="12"/>
      </right>
      <top style="hair">
        <color indexed="8"/>
      </top>
      <bottom style="medium">
        <color indexed="8"/>
      </bottom>
    </border>
    <border>
      <left style="medium">
        <color indexed="12"/>
      </left>
      <right style="medium">
        <color indexed="8"/>
      </right>
      <top style="hair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12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12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12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12"/>
      </top>
      <bottom style="hair">
        <color indexed="8"/>
      </bottom>
    </border>
    <border>
      <left style="hair">
        <color indexed="8"/>
      </left>
      <right style="medium">
        <color indexed="12"/>
      </right>
      <top style="medium">
        <color indexed="8"/>
      </top>
      <bottom style="medium">
        <color indexed="8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8"/>
      </right>
      <top style="medium">
        <color indexed="12"/>
      </top>
      <bottom style="medium">
        <color indexed="12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12"/>
      </right>
      <top style="medium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5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9" fillId="0" borderId="0" xfId="0" applyFont="1" applyAlignment="1" applyProtection="1">
      <alignment/>
      <protection locked="0"/>
    </xf>
    <xf numFmtId="164" fontId="20" fillId="0" borderId="0" xfId="0" applyFont="1" applyAlignment="1" applyProtection="1">
      <alignment/>
      <protection locked="0"/>
    </xf>
    <xf numFmtId="164" fontId="21" fillId="24" borderId="0" xfId="55" applyFont="1" applyFill="1" applyAlignment="1" applyProtection="1">
      <alignment horizontal="center" vertical="center" wrapText="1"/>
      <protection locked="0"/>
    </xf>
    <xf numFmtId="164" fontId="22" fillId="0" borderId="0" xfId="55" applyFont="1" applyAlignment="1" applyProtection="1">
      <alignment horizontal="justify" vertical="center"/>
      <protection locked="0"/>
    </xf>
    <xf numFmtId="164" fontId="0" fillId="0" borderId="0" xfId="0" applyAlignment="1" applyProtection="1">
      <alignment horizontal="center"/>
      <protection locked="0"/>
    </xf>
    <xf numFmtId="164" fontId="22" fillId="0" borderId="0" xfId="55" applyFont="1" applyAlignment="1" applyProtection="1">
      <alignment horizontal="justify" vertical="center" wrapText="1"/>
      <protection locked="0"/>
    </xf>
    <xf numFmtId="164" fontId="26" fillId="0" borderId="0" xfId="55" applyFont="1" applyAlignment="1" applyProtection="1">
      <alignment horizontal="justify" vertical="center"/>
      <protection locked="0"/>
    </xf>
    <xf numFmtId="164" fontId="22" fillId="24" borderId="0" xfId="55" applyFont="1" applyFill="1" applyAlignment="1" applyProtection="1">
      <alignment horizontal="justify" vertical="center"/>
      <protection locked="0"/>
    </xf>
    <xf numFmtId="164" fontId="24" fillId="0" borderId="0" xfId="55" applyFont="1" applyAlignment="1" applyProtection="1">
      <alignment horizontal="justify" vertical="center"/>
      <protection locked="0"/>
    </xf>
    <xf numFmtId="164" fontId="28" fillId="0" borderId="0" xfId="55" applyFont="1" applyAlignment="1" applyProtection="1">
      <alignment horizontal="left" vertical="center" wrapText="1"/>
      <protection locked="0"/>
    </xf>
    <xf numFmtId="164" fontId="28" fillId="0" borderId="0" xfId="55" applyFont="1" applyAlignment="1" applyProtection="1">
      <alignment horizontal="justify" vertical="center"/>
      <protection locked="0"/>
    </xf>
    <xf numFmtId="164" fontId="24" fillId="0" borderId="0" xfId="55" applyFont="1" applyAlignment="1" applyProtection="1">
      <alignment horizontal="left" vertical="center" wrapText="1"/>
      <protection locked="0"/>
    </xf>
    <xf numFmtId="164" fontId="24" fillId="0" borderId="0" xfId="55" applyFont="1" applyAlignment="1" applyProtection="1">
      <alignment horizontal="justify" vertical="center" wrapText="1"/>
      <protection locked="0"/>
    </xf>
    <xf numFmtId="164" fontId="0" fillId="0" borderId="0" xfId="55" applyAlignment="1" applyProtection="1">
      <alignment horizontal="left" vertical="center" wrapText="1"/>
      <protection locked="0"/>
    </xf>
    <xf numFmtId="164" fontId="0" fillId="0" borderId="0" xfId="0" applyAlignment="1" applyProtection="1">
      <alignment vertical="center"/>
      <protection locked="0"/>
    </xf>
    <xf numFmtId="164" fontId="20" fillId="0" borderId="0" xfId="55" applyFont="1" applyAlignment="1" applyProtection="1">
      <alignment vertical="center"/>
      <protection locked="0"/>
    </xf>
    <xf numFmtId="165" fontId="33" fillId="0" borderId="0" xfId="0" applyNumberFormat="1" applyFont="1" applyAlignment="1">
      <alignment/>
    </xf>
    <xf numFmtId="164" fontId="34" fillId="0" borderId="0" xfId="0" applyFont="1" applyFill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4" fontId="36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37" fillId="0" borderId="0" xfId="0" applyNumberFormat="1" applyFont="1" applyFill="1" applyAlignment="1" applyProtection="1">
      <alignment horizontal="center" vertical="center"/>
      <protection locked="0"/>
    </xf>
    <xf numFmtId="164" fontId="36" fillId="0" borderId="0" xfId="0" applyNumberFormat="1" applyFont="1" applyFill="1" applyAlignment="1" applyProtection="1">
      <alignment horizontal="center" vertical="center"/>
      <protection locked="0"/>
    </xf>
    <xf numFmtId="164" fontId="38" fillId="0" borderId="0" xfId="0" applyNumberFormat="1" applyFont="1" applyFill="1" applyAlignment="1" applyProtection="1">
      <alignment horizontal="center"/>
      <protection locked="0"/>
    </xf>
    <xf numFmtId="164" fontId="39" fillId="0" borderId="0" xfId="0" applyNumberFormat="1" applyFont="1" applyFill="1" applyAlignment="1" applyProtection="1">
      <alignment horizontal="center"/>
      <protection locked="0"/>
    </xf>
    <xf numFmtId="164" fontId="40" fillId="0" borderId="0" xfId="0" applyNumberFormat="1" applyFont="1" applyFill="1" applyAlignment="1" applyProtection="1">
      <alignment horizontal="center"/>
      <protection locked="0"/>
    </xf>
    <xf numFmtId="164" fontId="41" fillId="0" borderId="0" xfId="0" applyFont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/>
      <protection locked="0"/>
    </xf>
    <xf numFmtId="164" fontId="42" fillId="0" borderId="10" xfId="0" applyNumberFormat="1" applyFont="1" applyFill="1" applyBorder="1" applyAlignment="1" applyProtection="1">
      <alignment horizontal="center"/>
      <protection locked="0"/>
    </xf>
    <xf numFmtId="164" fontId="39" fillId="0" borderId="0" xfId="0" applyNumberFormat="1" applyFont="1" applyFill="1" applyBorder="1" applyAlignment="1" applyProtection="1">
      <alignment/>
      <protection locked="0"/>
    </xf>
    <xf numFmtId="164" fontId="43" fillId="0" borderId="0" xfId="0" applyFont="1" applyBorder="1" applyAlignment="1">
      <alignment/>
    </xf>
    <xf numFmtId="164" fontId="35" fillId="0" borderId="0" xfId="0" applyFont="1" applyFill="1" applyAlignment="1" applyProtection="1">
      <alignment/>
      <protection/>
    </xf>
    <xf numFmtId="164" fontId="44" fillId="0" borderId="0" xfId="0" applyNumberFormat="1" applyFont="1" applyFill="1" applyAlignment="1" applyProtection="1">
      <alignment horizontal="center" vertical="top"/>
      <protection/>
    </xf>
    <xf numFmtId="166" fontId="44" fillId="0" borderId="0" xfId="0" applyNumberFormat="1" applyFont="1" applyFill="1" applyAlignment="1" applyProtection="1">
      <alignment horizontal="center" vertical="top"/>
      <protection/>
    </xf>
    <xf numFmtId="164" fontId="45" fillId="0" borderId="0" xfId="0" applyFont="1" applyAlignment="1" applyProtection="1">
      <alignment/>
      <protection locked="0"/>
    </xf>
    <xf numFmtId="164" fontId="35" fillId="0" borderId="0" xfId="0" applyFont="1" applyAlignment="1" applyProtection="1">
      <alignment/>
      <protection/>
    </xf>
    <xf numFmtId="164" fontId="44" fillId="0" borderId="0" xfId="0" applyNumberFormat="1" applyFont="1" applyFill="1" applyBorder="1" applyAlignment="1" applyProtection="1">
      <alignment horizontal="center" vertical="top"/>
      <protection/>
    </xf>
    <xf numFmtId="164" fontId="43" fillId="0" borderId="0" xfId="0" applyFont="1" applyAlignment="1">
      <alignment horizontal="right"/>
    </xf>
    <xf numFmtId="164" fontId="46" fillId="0" borderId="0" xfId="0" applyNumberFormat="1" applyFont="1" applyFill="1" applyAlignment="1" applyProtection="1">
      <alignment horizontal="center" vertical="top"/>
      <protection/>
    </xf>
    <xf numFmtId="164" fontId="47" fillId="0" borderId="0" xfId="0" applyNumberFormat="1" applyFont="1" applyFill="1" applyAlignment="1" applyProtection="1">
      <alignment horizontal="center" vertical="top"/>
      <protection/>
    </xf>
    <xf numFmtId="164" fontId="48" fillId="0" borderId="0" xfId="0" applyFont="1" applyAlignment="1" applyProtection="1">
      <alignment/>
      <protection locked="0"/>
    </xf>
    <xf numFmtId="164" fontId="47" fillId="0" borderId="0" xfId="0" applyNumberFormat="1" applyFont="1" applyFill="1" applyAlignment="1" applyProtection="1">
      <alignment horizontal="right" vertical="center"/>
      <protection/>
    </xf>
    <xf numFmtId="164" fontId="39" fillId="0" borderId="0" xfId="0" applyNumberFormat="1" applyFont="1" applyFill="1" applyAlignment="1" applyProtection="1">
      <alignment horizontal="center" vertical="top"/>
      <protection locked="0"/>
    </xf>
    <xf numFmtId="164" fontId="47" fillId="0" borderId="0" xfId="0" applyNumberFormat="1" applyFont="1" applyFill="1" applyAlignment="1" applyProtection="1">
      <alignment horizontal="center" vertical="center"/>
      <protection locked="0"/>
    </xf>
    <xf numFmtId="164" fontId="47" fillId="0" borderId="0" xfId="0" applyNumberFormat="1" applyFont="1" applyFill="1" applyAlignment="1" applyProtection="1">
      <alignment horizontal="left" vertical="center"/>
      <protection locked="0"/>
    </xf>
    <xf numFmtId="164" fontId="49" fillId="0" borderId="0" xfId="0" applyFont="1" applyAlignment="1" applyProtection="1">
      <alignment/>
      <protection/>
    </xf>
    <xf numFmtId="165" fontId="50" fillId="24" borderId="11" xfId="0" applyNumberFormat="1" applyFont="1" applyFill="1" applyBorder="1" applyAlignment="1" applyProtection="1">
      <alignment horizontal="center" vertical="center" wrapText="1"/>
      <protection/>
    </xf>
    <xf numFmtId="165" fontId="50" fillId="24" borderId="12" xfId="0" applyNumberFormat="1" applyFont="1" applyFill="1" applyBorder="1" applyAlignment="1" applyProtection="1">
      <alignment horizontal="center" vertical="center" wrapText="1"/>
      <protection/>
    </xf>
    <xf numFmtId="164" fontId="50" fillId="24" borderId="11" xfId="0" applyFont="1" applyFill="1" applyBorder="1" applyAlignment="1" applyProtection="1">
      <alignment horizontal="center" vertical="center" wrapText="1"/>
      <protection/>
    </xf>
    <xf numFmtId="164" fontId="50" fillId="24" borderId="13" xfId="0" applyFont="1" applyFill="1" applyBorder="1" applyAlignment="1" applyProtection="1">
      <alignment horizontal="center" vertical="center" wrapText="1"/>
      <protection/>
    </xf>
    <xf numFmtId="164" fontId="50" fillId="0" borderId="12" xfId="0" applyFont="1" applyFill="1" applyBorder="1" applyAlignment="1" applyProtection="1">
      <alignment horizontal="center" vertical="center"/>
      <protection/>
    </xf>
    <xf numFmtId="164" fontId="50" fillId="0" borderId="12" xfId="0" applyFont="1" applyFill="1" applyBorder="1" applyAlignment="1" applyProtection="1">
      <alignment horizontal="center" vertical="center" wrapText="1"/>
      <protection/>
    </xf>
    <xf numFmtId="164" fontId="35" fillId="0" borderId="0" xfId="0" applyFont="1" applyAlignment="1">
      <alignment/>
    </xf>
    <xf numFmtId="164" fontId="50" fillId="0" borderId="11" xfId="0" applyFont="1" applyFill="1" applyBorder="1" applyAlignment="1" applyProtection="1">
      <alignment horizontal="center"/>
      <protection/>
    </xf>
    <xf numFmtId="164" fontId="50" fillId="24" borderId="14" xfId="0" applyFont="1" applyFill="1" applyBorder="1" applyAlignment="1" applyProtection="1">
      <alignment horizontal="center" vertical="center" wrapText="1"/>
      <protection/>
    </xf>
    <xf numFmtId="164" fontId="50" fillId="24" borderId="15" xfId="0" applyFont="1" applyFill="1" applyBorder="1" applyAlignment="1" applyProtection="1">
      <alignment horizontal="center" vertical="center" wrapText="1"/>
      <protection/>
    </xf>
    <xf numFmtId="164" fontId="50" fillId="24" borderId="16" xfId="0" applyFont="1" applyFill="1" applyBorder="1" applyAlignment="1" applyProtection="1">
      <alignment horizontal="center" vertical="center" wrapText="1"/>
      <protection/>
    </xf>
    <xf numFmtId="164" fontId="50" fillId="24" borderId="14" xfId="0" applyFont="1" applyFill="1" applyBorder="1" applyAlignment="1" applyProtection="1">
      <alignment horizontal="center" vertical="top" wrapText="1"/>
      <protection/>
    </xf>
    <xf numFmtId="164" fontId="50" fillId="24" borderId="0" xfId="0" applyFont="1" applyFill="1" applyBorder="1" applyAlignment="1" applyProtection="1">
      <alignment horizontal="center" vertical="top" wrapText="1"/>
      <protection/>
    </xf>
    <xf numFmtId="164" fontId="50" fillId="24" borderId="12" xfId="0" applyFont="1" applyFill="1" applyBorder="1" applyAlignment="1" applyProtection="1">
      <alignment horizontal="center" vertical="top" wrapText="1"/>
      <protection/>
    </xf>
    <xf numFmtId="165" fontId="50" fillId="0" borderId="11" xfId="0" applyNumberFormat="1" applyFont="1" applyBorder="1" applyAlignment="1" applyProtection="1">
      <alignment horizontal="center" vertical="center"/>
      <protection/>
    </xf>
    <xf numFmtId="164" fontId="50" fillId="0" borderId="11" xfId="0" applyFont="1" applyBorder="1" applyAlignment="1" applyProtection="1">
      <alignment horizontal="center" vertical="center"/>
      <protection/>
    </xf>
    <xf numFmtId="164" fontId="50" fillId="0" borderId="11" xfId="0" applyFont="1" applyFill="1" applyBorder="1" applyAlignment="1" applyProtection="1">
      <alignment horizontal="center" vertical="center"/>
      <protection/>
    </xf>
    <xf numFmtId="165" fontId="50" fillId="24" borderId="17" xfId="0" applyNumberFormat="1" applyFont="1" applyFill="1" applyBorder="1" applyAlignment="1" applyProtection="1">
      <alignment horizontal="center" vertical="center" wrapText="1"/>
      <protection/>
    </xf>
    <xf numFmtId="165" fontId="50" fillId="24" borderId="18" xfId="0" applyNumberFormat="1" applyFont="1" applyFill="1" applyBorder="1" applyAlignment="1" applyProtection="1">
      <alignment horizontal="center" vertical="center" wrapText="1"/>
      <protection/>
    </xf>
    <xf numFmtId="164" fontId="50" fillId="24" borderId="19" xfId="0" applyFont="1" applyFill="1" applyBorder="1" applyAlignment="1" applyProtection="1">
      <alignment horizontal="left" vertical="center" wrapText="1"/>
      <protection/>
    </xf>
    <xf numFmtId="164" fontId="50" fillId="24" borderId="20" xfId="0" applyFont="1" applyFill="1" applyBorder="1" applyAlignment="1" applyProtection="1">
      <alignment horizontal="left" vertical="center" wrapText="1"/>
      <protection/>
    </xf>
    <xf numFmtId="167" fontId="50" fillId="24" borderId="21" xfId="0" applyNumberFormat="1" applyFont="1" applyFill="1" applyBorder="1" applyAlignment="1" applyProtection="1">
      <alignment vertical="center"/>
      <protection/>
    </xf>
    <xf numFmtId="167" fontId="50" fillId="24" borderId="18" xfId="0" applyNumberFormat="1" applyFont="1" applyFill="1" applyBorder="1" applyAlignment="1" applyProtection="1">
      <alignment vertical="center"/>
      <protection/>
    </xf>
    <xf numFmtId="168" fontId="50" fillId="24" borderId="18" xfId="0" applyNumberFormat="1" applyFont="1" applyFill="1" applyBorder="1" applyAlignment="1" applyProtection="1">
      <alignment vertical="center"/>
      <protection/>
    </xf>
    <xf numFmtId="167" fontId="50" fillId="24" borderId="22" xfId="0" applyNumberFormat="1" applyFont="1" applyFill="1" applyBorder="1" applyAlignment="1" applyProtection="1">
      <alignment vertical="center"/>
      <protection/>
    </xf>
    <xf numFmtId="167" fontId="50" fillId="24" borderId="19" xfId="0" applyNumberFormat="1" applyFont="1" applyFill="1" applyBorder="1" applyAlignment="1" applyProtection="1">
      <alignment vertical="center"/>
      <protection/>
    </xf>
    <xf numFmtId="167" fontId="50" fillId="24" borderId="17" xfId="0" applyNumberFormat="1" applyFont="1" applyFill="1" applyBorder="1" applyAlignment="1" applyProtection="1">
      <alignment vertical="center"/>
      <protection/>
    </xf>
    <xf numFmtId="164" fontId="50" fillId="23" borderId="23" xfId="0" applyFont="1" applyFill="1" applyBorder="1" applyAlignment="1" applyProtection="1">
      <alignment horizontal="center" vertical="center" wrapText="1"/>
      <protection/>
    </xf>
    <xf numFmtId="164" fontId="35" fillId="0" borderId="0" xfId="0" applyFont="1" applyAlignment="1">
      <alignment wrapText="1"/>
    </xf>
    <xf numFmtId="164" fontId="0" fillId="0" borderId="0" xfId="0" applyAlignment="1">
      <alignment wrapText="1"/>
    </xf>
    <xf numFmtId="165" fontId="50" fillId="24" borderId="24" xfId="0" applyNumberFormat="1" applyFont="1" applyFill="1" applyBorder="1" applyAlignment="1" applyProtection="1">
      <alignment horizontal="center" vertical="center" wrapText="1"/>
      <protection/>
    </xf>
    <xf numFmtId="165" fontId="50" fillId="24" borderId="25" xfId="0" applyNumberFormat="1" applyFont="1" applyFill="1" applyBorder="1" applyAlignment="1" applyProtection="1">
      <alignment horizontal="center" vertical="center" wrapText="1"/>
      <protection/>
    </xf>
    <xf numFmtId="164" fontId="50" fillId="24" borderId="26" xfId="0" applyFont="1" applyFill="1" applyBorder="1" applyAlignment="1" applyProtection="1">
      <alignment vertical="center" wrapText="1"/>
      <protection/>
    </xf>
    <xf numFmtId="164" fontId="50" fillId="24" borderId="27" xfId="0" applyFont="1" applyFill="1" applyBorder="1" applyAlignment="1" applyProtection="1">
      <alignment vertical="center" wrapText="1"/>
      <protection/>
    </xf>
    <xf numFmtId="167" fontId="50" fillId="24" borderId="28" xfId="0" applyNumberFormat="1" applyFont="1" applyFill="1" applyBorder="1" applyAlignment="1" applyProtection="1">
      <alignment vertical="center"/>
      <protection/>
    </xf>
    <xf numFmtId="167" fontId="50" fillId="24" borderId="25" xfId="0" applyNumberFormat="1" applyFont="1" applyFill="1" applyBorder="1" applyAlignment="1" applyProtection="1">
      <alignment vertical="center"/>
      <protection/>
    </xf>
    <xf numFmtId="168" fontId="50" fillId="24" borderId="25" xfId="0" applyNumberFormat="1" applyFont="1" applyFill="1" applyBorder="1" applyAlignment="1" applyProtection="1">
      <alignment vertical="center"/>
      <protection/>
    </xf>
    <xf numFmtId="167" fontId="50" fillId="24" borderId="26" xfId="0" applyNumberFormat="1" applyFont="1" applyFill="1" applyBorder="1" applyAlignment="1" applyProtection="1">
      <alignment vertical="center"/>
      <protection/>
    </xf>
    <xf numFmtId="167" fontId="50" fillId="24" borderId="24" xfId="0" applyNumberFormat="1" applyFont="1" applyFill="1" applyBorder="1" applyAlignment="1" applyProtection="1">
      <alignment vertical="center"/>
      <protection/>
    </xf>
    <xf numFmtId="164" fontId="50" fillId="23" borderId="29" xfId="0" applyFont="1" applyFill="1" applyBorder="1" applyAlignment="1" applyProtection="1">
      <alignment horizontal="center" vertical="center" wrapText="1"/>
      <protection/>
    </xf>
    <xf numFmtId="164" fontId="51" fillId="24" borderId="26" xfId="0" applyFont="1" applyFill="1" applyBorder="1" applyAlignment="1" applyProtection="1">
      <alignment horizontal="left" vertical="center" wrapText="1" indent="2"/>
      <protection/>
    </xf>
    <xf numFmtId="164" fontId="51" fillId="24" borderId="27" xfId="0" applyFont="1" applyFill="1" applyBorder="1" applyAlignment="1" applyProtection="1">
      <alignment horizontal="left" vertical="center" wrapText="1" indent="2"/>
      <protection/>
    </xf>
    <xf numFmtId="167" fontId="50" fillId="24" borderId="30" xfId="0" applyNumberFormat="1" applyFont="1" applyFill="1" applyBorder="1" applyAlignment="1" applyProtection="1">
      <alignment vertical="center"/>
      <protection/>
    </xf>
    <xf numFmtId="165" fontId="50" fillId="24" borderId="31" xfId="0" applyNumberFormat="1" applyFont="1" applyFill="1" applyBorder="1" applyAlignment="1" applyProtection="1">
      <alignment horizontal="center" vertical="center" wrapText="1"/>
      <protection/>
    </xf>
    <xf numFmtId="165" fontId="50" fillId="24" borderId="32" xfId="0" applyNumberFormat="1" applyFont="1" applyFill="1" applyBorder="1" applyAlignment="1" applyProtection="1">
      <alignment horizontal="center" vertical="center" wrapText="1"/>
      <protection/>
    </xf>
    <xf numFmtId="164" fontId="51" fillId="24" borderId="33" xfId="0" applyFont="1" applyFill="1" applyBorder="1" applyAlignment="1" applyProtection="1">
      <alignment horizontal="left" vertical="center" wrapText="1" indent="2"/>
      <protection/>
    </xf>
    <xf numFmtId="164" fontId="51" fillId="24" borderId="34" xfId="0" applyFont="1" applyFill="1" applyBorder="1" applyAlignment="1" applyProtection="1">
      <alignment horizontal="left" vertical="center" wrapText="1" indent="2"/>
      <protection/>
    </xf>
    <xf numFmtId="167" fontId="50" fillId="24" borderId="35" xfId="0" applyNumberFormat="1" applyFont="1" applyFill="1" applyBorder="1" applyAlignment="1" applyProtection="1">
      <alignment horizontal="center" vertical="center"/>
      <protection/>
    </xf>
    <xf numFmtId="167" fontId="50" fillId="24" borderId="32" xfId="0" applyNumberFormat="1" applyFont="1" applyFill="1" applyBorder="1" applyAlignment="1" applyProtection="1">
      <alignment horizontal="center" vertical="center"/>
      <protection/>
    </xf>
    <xf numFmtId="168" fontId="50" fillId="24" borderId="32" xfId="0" applyNumberFormat="1" applyFont="1" applyFill="1" applyBorder="1" applyAlignment="1" applyProtection="1">
      <alignment horizontal="center" vertical="center"/>
      <protection/>
    </xf>
    <xf numFmtId="167" fontId="50" fillId="24" borderId="33" xfId="0" applyNumberFormat="1" applyFont="1" applyFill="1" applyBorder="1" applyAlignment="1" applyProtection="1">
      <alignment horizontal="center" vertical="center"/>
      <protection/>
    </xf>
    <xf numFmtId="167" fontId="50" fillId="24" borderId="31" xfId="0" applyNumberFormat="1" applyFont="1" applyFill="1" applyBorder="1" applyAlignment="1" applyProtection="1">
      <alignment horizontal="center" vertical="center"/>
      <protection/>
    </xf>
    <xf numFmtId="164" fontId="50" fillId="23" borderId="36" xfId="0" applyFont="1" applyFill="1" applyBorder="1" applyAlignment="1" applyProtection="1">
      <alignment horizontal="center" vertical="center" wrapText="1"/>
      <protection/>
    </xf>
    <xf numFmtId="165" fontId="50" fillId="8" borderId="17" xfId="0" applyNumberFormat="1" applyFont="1" applyFill="1" applyBorder="1" applyAlignment="1" applyProtection="1">
      <alignment horizontal="center" vertical="center" wrapText="1"/>
      <protection/>
    </xf>
    <xf numFmtId="165" fontId="50" fillId="8" borderId="18" xfId="0" applyNumberFormat="1" applyFont="1" applyFill="1" applyBorder="1" applyAlignment="1" applyProtection="1">
      <alignment horizontal="center" vertical="center" wrapText="1"/>
      <protection/>
    </xf>
    <xf numFmtId="164" fontId="50" fillId="8" borderId="19" xfId="0" applyFont="1" applyFill="1" applyBorder="1" applyAlignment="1" applyProtection="1">
      <alignment horizontal="left" vertical="center" wrapText="1"/>
      <protection/>
    </xf>
    <xf numFmtId="164" fontId="50" fillId="8" borderId="20" xfId="0" applyFont="1" applyFill="1" applyBorder="1" applyAlignment="1" applyProtection="1">
      <alignment horizontal="left" vertical="center" wrapText="1"/>
      <protection/>
    </xf>
    <xf numFmtId="167" fontId="50" fillId="8" borderId="17" xfId="0" applyNumberFormat="1" applyFont="1" applyFill="1" applyBorder="1" applyAlignment="1" applyProtection="1">
      <alignment vertical="center"/>
      <protection/>
    </xf>
    <xf numFmtId="167" fontId="50" fillId="8" borderId="18" xfId="0" applyNumberFormat="1" applyFont="1" applyFill="1" applyBorder="1" applyAlignment="1" applyProtection="1">
      <alignment vertical="center"/>
      <protection/>
    </xf>
    <xf numFmtId="168" fontId="50" fillId="8" borderId="18" xfId="0" applyNumberFormat="1" applyFont="1" applyFill="1" applyBorder="1" applyAlignment="1" applyProtection="1">
      <alignment vertical="center"/>
      <protection/>
    </xf>
    <xf numFmtId="167" fontId="50" fillId="8" borderId="19" xfId="0" applyNumberFormat="1" applyFont="1" applyFill="1" applyBorder="1" applyAlignment="1" applyProtection="1">
      <alignment vertical="center"/>
      <protection/>
    </xf>
    <xf numFmtId="164" fontId="50" fillId="8" borderId="23" xfId="0" applyFont="1" applyFill="1" applyBorder="1" applyAlignment="1" applyProtection="1">
      <alignment horizontal="center" vertical="center" wrapText="1"/>
      <protection/>
    </xf>
    <xf numFmtId="165" fontId="51" fillId="4" borderId="24" xfId="0" applyNumberFormat="1" applyFont="1" applyFill="1" applyBorder="1" applyAlignment="1" applyProtection="1">
      <alignment horizontal="center" vertical="center" wrapText="1"/>
      <protection/>
    </xf>
    <xf numFmtId="165" fontId="51" fillId="4" borderId="25" xfId="0" applyNumberFormat="1" applyFont="1" applyFill="1" applyBorder="1" applyAlignment="1" applyProtection="1">
      <alignment vertical="center" wrapText="1"/>
      <protection/>
    </xf>
    <xf numFmtId="164" fontId="49" fillId="4" borderId="26" xfId="0" applyFont="1" applyFill="1" applyBorder="1" applyAlignment="1" applyProtection="1">
      <alignment horizontal="left" vertical="center" wrapText="1"/>
      <protection/>
    </xf>
    <xf numFmtId="164" fontId="49" fillId="4" borderId="37" xfId="0" applyFont="1" applyFill="1" applyBorder="1" applyAlignment="1" applyProtection="1">
      <alignment horizontal="left" vertical="center" wrapText="1"/>
      <protection/>
    </xf>
    <xf numFmtId="167" fontId="51" fillId="4" borderId="28" xfId="0" applyNumberFormat="1" applyFont="1" applyFill="1" applyBorder="1" applyAlignment="1" applyProtection="1">
      <alignment vertical="center"/>
      <protection/>
    </xf>
    <xf numFmtId="167" fontId="51" fillId="4" borderId="25" xfId="0" applyNumberFormat="1" applyFont="1" applyFill="1" applyBorder="1" applyAlignment="1" applyProtection="1">
      <alignment vertical="center"/>
      <protection/>
    </xf>
    <xf numFmtId="168" fontId="51" fillId="4" borderId="25" xfId="0" applyNumberFormat="1" applyFont="1" applyFill="1" applyBorder="1" applyAlignment="1" applyProtection="1">
      <alignment vertical="center"/>
      <protection/>
    </xf>
    <xf numFmtId="167" fontId="51" fillId="4" borderId="26" xfId="0" applyNumberFormat="1" applyFont="1" applyFill="1" applyBorder="1" applyAlignment="1" applyProtection="1">
      <alignment vertical="center"/>
      <protection/>
    </xf>
    <xf numFmtId="167" fontId="51" fillId="4" borderId="24" xfId="0" applyNumberFormat="1" applyFont="1" applyFill="1" applyBorder="1" applyAlignment="1" applyProtection="1">
      <alignment vertical="center"/>
      <protection/>
    </xf>
    <xf numFmtId="164" fontId="51" fillId="4" borderId="29" xfId="0" applyFont="1" applyFill="1" applyBorder="1" applyAlignment="1" applyProtection="1">
      <alignment horizontal="center" vertical="center" wrapText="1"/>
      <protection/>
    </xf>
    <xf numFmtId="166" fontId="51" fillId="25" borderId="31" xfId="0" applyNumberFormat="1" applyFont="1" applyFill="1" applyBorder="1" applyAlignment="1" applyProtection="1">
      <alignment horizontal="center" vertical="center" shrinkToFit="1"/>
      <protection/>
    </xf>
    <xf numFmtId="166" fontId="51" fillId="25" borderId="32" xfId="0" applyNumberFormat="1" applyFont="1" applyFill="1" applyBorder="1" applyAlignment="1" applyProtection="1">
      <alignment horizontal="center" vertical="center" shrinkToFit="1"/>
      <protection/>
    </xf>
    <xf numFmtId="166" fontId="41" fillId="25" borderId="33" xfId="0" applyNumberFormat="1" applyFont="1" applyFill="1" applyBorder="1" applyAlignment="1" applyProtection="1">
      <alignment vertical="center" wrapText="1"/>
      <protection/>
    </xf>
    <xf numFmtId="166" fontId="41" fillId="25" borderId="0" xfId="0" applyNumberFormat="1" applyFont="1" applyFill="1" applyBorder="1" applyAlignment="1" applyProtection="1">
      <alignment vertical="center" wrapText="1"/>
      <protection/>
    </xf>
    <xf numFmtId="167" fontId="51" fillId="25" borderId="38" xfId="0" applyNumberFormat="1" applyFont="1" applyFill="1" applyBorder="1" applyAlignment="1" applyProtection="1">
      <alignment vertical="center"/>
      <protection/>
    </xf>
    <xf numFmtId="167" fontId="51" fillId="25" borderId="39" xfId="0" applyNumberFormat="1" applyFont="1" applyFill="1" applyBorder="1" applyAlignment="1" applyProtection="1">
      <alignment vertical="center"/>
      <protection/>
    </xf>
    <xf numFmtId="168" fontId="51" fillId="25" borderId="39" xfId="0" applyNumberFormat="1" applyFont="1" applyFill="1" applyBorder="1" applyAlignment="1" applyProtection="1">
      <alignment vertical="center"/>
      <protection/>
    </xf>
    <xf numFmtId="167" fontId="51" fillId="25" borderId="40" xfId="0" applyNumberFormat="1" applyFont="1" applyFill="1" applyBorder="1" applyAlignment="1" applyProtection="1">
      <alignment vertical="center"/>
      <protection/>
    </xf>
    <xf numFmtId="167" fontId="51" fillId="25" borderId="41" xfId="0" applyNumberFormat="1" applyFont="1" applyFill="1" applyBorder="1" applyAlignment="1" applyProtection="1">
      <alignment vertical="center"/>
      <protection/>
    </xf>
    <xf numFmtId="164" fontId="51" fillId="23" borderId="42" xfId="0" applyFont="1" applyFill="1" applyBorder="1" applyAlignment="1" applyProtection="1">
      <alignment horizontal="center" vertical="center" wrapText="1"/>
      <protection/>
    </xf>
    <xf numFmtId="165" fontId="51" fillId="0" borderId="43" xfId="0" applyNumberFormat="1" applyFont="1" applyBorder="1" applyAlignment="1" applyProtection="1">
      <alignment vertical="center" wrapText="1"/>
      <protection locked="0"/>
    </xf>
    <xf numFmtId="165" fontId="51" fillId="0" borderId="30" xfId="0" applyNumberFormat="1" applyFont="1" applyBorder="1" applyAlignment="1" applyProtection="1">
      <alignment horizontal="center" vertical="center" wrapText="1"/>
      <protection/>
    </xf>
    <xf numFmtId="164" fontId="51" fillId="0" borderId="44" xfId="0" applyFont="1" applyBorder="1" applyAlignment="1" applyProtection="1">
      <alignment horizontal="left" vertical="center" wrapText="1" indent="2"/>
      <protection/>
    </xf>
    <xf numFmtId="164" fontId="51" fillId="0" borderId="0" xfId="0" applyFont="1" applyBorder="1" applyAlignment="1" applyProtection="1">
      <alignment horizontal="left" vertical="center" wrapText="1"/>
      <protection/>
    </xf>
    <xf numFmtId="167" fontId="52" fillId="0" borderId="45" xfId="0" applyNumberFormat="1" applyFont="1" applyBorder="1" applyAlignment="1" applyProtection="1">
      <alignment horizontal="right" vertical="top"/>
      <protection locked="0"/>
    </xf>
    <xf numFmtId="167" fontId="52" fillId="0" borderId="46" xfId="0" applyNumberFormat="1" applyFont="1" applyBorder="1" applyAlignment="1" applyProtection="1">
      <alignment horizontal="right" vertical="top"/>
      <protection locked="0"/>
    </xf>
    <xf numFmtId="168" fontId="52" fillId="0" borderId="46" xfId="0" applyNumberFormat="1" applyFont="1" applyBorder="1" applyAlignment="1" applyProtection="1">
      <alignment horizontal="right" vertical="top"/>
      <protection locked="0"/>
    </xf>
    <xf numFmtId="167" fontId="52" fillId="0" borderId="47" xfId="0" applyNumberFormat="1" applyFont="1" applyBorder="1" applyAlignment="1" applyProtection="1">
      <alignment horizontal="right" vertical="top"/>
      <protection locked="0"/>
    </xf>
    <xf numFmtId="164" fontId="52" fillId="0" borderId="48" xfId="0" applyFont="1" applyFill="1" applyBorder="1" applyAlignment="1" applyProtection="1">
      <alignment vertical="center" wrapText="1"/>
      <protection locked="0"/>
    </xf>
    <xf numFmtId="165" fontId="51" fillId="0" borderId="25" xfId="0" applyNumberFormat="1" applyFont="1" applyBorder="1" applyAlignment="1" applyProtection="1">
      <alignment horizontal="center" vertical="center" wrapText="1"/>
      <protection/>
    </xf>
    <xf numFmtId="164" fontId="51" fillId="0" borderId="49" xfId="0" applyFont="1" applyBorder="1" applyAlignment="1" applyProtection="1">
      <alignment horizontal="left" vertical="center" wrapText="1" indent="2"/>
      <protection/>
    </xf>
    <xf numFmtId="164" fontId="51" fillId="0" borderId="0" xfId="0" applyFont="1" applyBorder="1" applyAlignment="1" applyProtection="1">
      <alignment horizontal="left" vertical="center" wrapText="1" indent="2"/>
      <protection/>
    </xf>
    <xf numFmtId="167" fontId="52" fillId="0" borderId="50" xfId="0" applyNumberFormat="1" applyFont="1" applyBorder="1" applyAlignment="1" applyProtection="1">
      <alignment horizontal="right" vertical="top"/>
      <protection locked="0"/>
    </xf>
    <xf numFmtId="167" fontId="52" fillId="0" borderId="51" xfId="0" applyNumberFormat="1" applyFont="1" applyBorder="1" applyAlignment="1" applyProtection="1">
      <alignment horizontal="right" vertical="top"/>
      <protection locked="0"/>
    </xf>
    <xf numFmtId="168" fontId="52" fillId="0" borderId="51" xfId="0" applyNumberFormat="1" applyFont="1" applyBorder="1" applyAlignment="1" applyProtection="1">
      <alignment horizontal="right" vertical="top"/>
      <protection locked="0"/>
    </xf>
    <xf numFmtId="167" fontId="52" fillId="0" borderId="52" xfId="0" applyNumberFormat="1" applyFont="1" applyBorder="1" applyAlignment="1" applyProtection="1">
      <alignment horizontal="right" vertical="top"/>
      <protection locked="0"/>
    </xf>
    <xf numFmtId="164" fontId="52" fillId="0" borderId="53" xfId="0" applyFont="1" applyFill="1" applyBorder="1" applyAlignment="1" applyProtection="1">
      <alignment vertical="center" wrapText="1"/>
      <protection locked="0"/>
    </xf>
    <xf numFmtId="165" fontId="51" fillId="0" borderId="54" xfId="0" applyNumberFormat="1" applyFont="1" applyBorder="1" applyAlignment="1" applyProtection="1">
      <alignment vertical="center" wrapText="1"/>
      <protection locked="0"/>
    </xf>
    <xf numFmtId="165" fontId="51" fillId="0" borderId="24" xfId="0" applyNumberFormat="1" applyFont="1" applyBorder="1" applyAlignment="1" applyProtection="1">
      <alignment horizontal="center" vertical="center" wrapText="1"/>
      <protection locked="0"/>
    </xf>
    <xf numFmtId="164" fontId="51" fillId="0" borderId="49" xfId="0" applyFont="1" applyBorder="1" applyAlignment="1" applyProtection="1">
      <alignment horizontal="left" vertical="center" wrapText="1"/>
      <protection/>
    </xf>
    <xf numFmtId="165" fontId="51" fillId="0" borderId="31" xfId="0" applyNumberFormat="1" applyFont="1" applyBorder="1" applyAlignment="1" applyProtection="1">
      <alignment horizontal="center" vertical="center" wrapText="1"/>
      <protection locked="0"/>
    </xf>
    <xf numFmtId="165" fontId="51" fillId="0" borderId="32" xfId="0" applyNumberFormat="1" applyFont="1" applyBorder="1" applyAlignment="1" applyProtection="1">
      <alignment horizontal="center" vertical="center" wrapText="1"/>
      <protection/>
    </xf>
    <xf numFmtId="164" fontId="51" fillId="0" borderId="55" xfId="0" applyFont="1" applyBorder="1" applyAlignment="1" applyProtection="1">
      <alignment horizontal="left" vertical="center" wrapText="1"/>
      <protection/>
    </xf>
    <xf numFmtId="167" fontId="52" fillId="0" borderId="56" xfId="0" applyNumberFormat="1" applyFont="1" applyBorder="1" applyAlignment="1" applyProtection="1">
      <alignment horizontal="right" vertical="top"/>
      <protection locked="0"/>
    </xf>
    <xf numFmtId="167" fontId="52" fillId="0" borderId="57" xfId="0" applyNumberFormat="1" applyFont="1" applyBorder="1" applyAlignment="1" applyProtection="1">
      <alignment horizontal="right" vertical="top"/>
      <protection locked="0"/>
    </xf>
    <xf numFmtId="168" fontId="52" fillId="0" borderId="57" xfId="0" applyNumberFormat="1" applyFont="1" applyBorder="1" applyAlignment="1" applyProtection="1">
      <alignment horizontal="right" vertical="top"/>
      <protection locked="0"/>
    </xf>
    <xf numFmtId="167" fontId="52" fillId="0" borderId="58" xfId="0" applyNumberFormat="1" applyFont="1" applyBorder="1" applyAlignment="1" applyProtection="1">
      <alignment horizontal="right" vertical="top"/>
      <protection locked="0"/>
    </xf>
    <xf numFmtId="164" fontId="52" fillId="0" borderId="59" xfId="0" applyFont="1" applyFill="1" applyBorder="1" applyAlignment="1" applyProtection="1">
      <alignment vertical="center" wrapText="1"/>
      <protection locked="0"/>
    </xf>
    <xf numFmtId="165" fontId="51" fillId="4" borderId="60" xfId="0" applyNumberFormat="1" applyFont="1" applyFill="1" applyBorder="1" applyAlignment="1" applyProtection="1">
      <alignment horizontal="center" vertical="center" wrapText="1"/>
      <protection/>
    </xf>
    <xf numFmtId="165" fontId="51" fillId="4" borderId="61" xfId="0" applyNumberFormat="1" applyFont="1" applyFill="1" applyBorder="1" applyAlignment="1" applyProtection="1">
      <alignment horizontal="center" vertical="center" wrapText="1"/>
      <protection/>
    </xf>
    <xf numFmtId="164" fontId="49" fillId="4" borderId="62" xfId="0" applyFont="1" applyFill="1" applyBorder="1" applyAlignment="1" applyProtection="1">
      <alignment horizontal="left" vertical="center" wrapText="1"/>
      <protection/>
    </xf>
    <xf numFmtId="164" fontId="49" fillId="4" borderId="0" xfId="0" applyFont="1" applyFill="1" applyBorder="1" applyAlignment="1" applyProtection="1">
      <alignment horizontal="left" vertical="center" wrapText="1"/>
      <protection/>
    </xf>
    <xf numFmtId="167" fontId="51" fillId="4" borderId="63" xfId="0" applyNumberFormat="1" applyFont="1" applyFill="1" applyBorder="1" applyAlignment="1" applyProtection="1">
      <alignment vertical="center"/>
      <protection/>
    </xf>
    <xf numFmtId="167" fontId="51" fillId="4" borderId="64" xfId="0" applyNumberFormat="1" applyFont="1" applyFill="1" applyBorder="1" applyAlignment="1" applyProtection="1">
      <alignment vertical="center"/>
      <protection/>
    </xf>
    <xf numFmtId="168" fontId="51" fillId="4" borderId="64" xfId="0" applyNumberFormat="1" applyFont="1" applyFill="1" applyBorder="1" applyAlignment="1" applyProtection="1">
      <alignment vertical="center"/>
      <protection/>
    </xf>
    <xf numFmtId="167" fontId="51" fillId="4" borderId="65" xfId="0" applyNumberFormat="1" applyFont="1" applyFill="1" applyBorder="1" applyAlignment="1" applyProtection="1">
      <alignment vertical="center"/>
      <protection/>
    </xf>
    <xf numFmtId="164" fontId="51" fillId="4" borderId="16" xfId="0" applyFont="1" applyFill="1" applyBorder="1" applyAlignment="1" applyProtection="1">
      <alignment horizontal="center" vertical="center" wrapText="1"/>
      <protection/>
    </xf>
    <xf numFmtId="165" fontId="51" fillId="0" borderId="17" xfId="0" applyNumberFormat="1" applyFont="1" applyBorder="1" applyAlignment="1" applyProtection="1">
      <alignment horizontal="center" vertical="center" wrapText="1"/>
      <protection locked="0"/>
    </xf>
    <xf numFmtId="165" fontId="51" fillId="0" borderId="18" xfId="0" applyNumberFormat="1" applyFont="1" applyBorder="1" applyAlignment="1" applyProtection="1">
      <alignment horizontal="center" vertical="center" wrapText="1"/>
      <protection/>
    </xf>
    <xf numFmtId="164" fontId="51" fillId="0" borderId="66" xfId="0" applyFont="1" applyBorder="1" applyAlignment="1" applyProtection="1">
      <alignment horizontal="left" vertical="center" wrapText="1"/>
      <protection/>
    </xf>
    <xf numFmtId="164" fontId="52" fillId="0" borderId="67" xfId="0" applyFont="1" applyFill="1" applyBorder="1" applyAlignment="1" applyProtection="1">
      <alignment vertical="center" wrapText="1"/>
      <protection locked="0"/>
    </xf>
    <xf numFmtId="164" fontId="51" fillId="0" borderId="68" xfId="0" applyFont="1" applyBorder="1" applyAlignment="1" applyProtection="1">
      <alignment horizontal="left" vertical="center" wrapText="1"/>
      <protection/>
    </xf>
    <xf numFmtId="164" fontId="52" fillId="0" borderId="69" xfId="0" applyFont="1" applyFill="1" applyBorder="1" applyAlignment="1" applyProtection="1">
      <alignment vertical="center" wrapText="1"/>
      <protection locked="0"/>
    </xf>
    <xf numFmtId="164" fontId="51" fillId="0" borderId="70" xfId="0" applyFont="1" applyBorder="1" applyAlignment="1" applyProtection="1">
      <alignment horizontal="left" vertical="center" wrapText="1"/>
      <protection/>
    </xf>
    <xf numFmtId="164" fontId="52" fillId="0" borderId="71" xfId="0" applyFont="1" applyFill="1" applyBorder="1" applyAlignment="1" applyProtection="1">
      <alignment vertical="center" wrapText="1"/>
      <protection locked="0"/>
    </xf>
    <xf numFmtId="165" fontId="51" fillId="8" borderId="17" xfId="0" applyNumberFormat="1" applyFont="1" applyFill="1" applyBorder="1" applyAlignment="1" applyProtection="1">
      <alignment horizontal="center" vertical="center" wrapText="1"/>
      <protection/>
    </xf>
    <xf numFmtId="165" fontId="51" fillId="8" borderId="18" xfId="0" applyNumberFormat="1" applyFont="1" applyFill="1" applyBorder="1" applyAlignment="1" applyProtection="1">
      <alignment horizontal="center" vertical="center" wrapText="1"/>
      <protection/>
    </xf>
    <xf numFmtId="164" fontId="50" fillId="8" borderId="72" xfId="0" applyFont="1" applyFill="1" applyBorder="1" applyAlignment="1" applyProtection="1">
      <alignment horizontal="left" vertical="center" wrapText="1"/>
      <protection/>
    </xf>
    <xf numFmtId="167" fontId="50" fillId="8" borderId="73" xfId="0" applyNumberFormat="1" applyFont="1" applyFill="1" applyBorder="1" applyAlignment="1" applyProtection="1">
      <alignment vertical="center"/>
      <protection/>
    </xf>
    <xf numFmtId="167" fontId="50" fillId="8" borderId="74" xfId="0" applyNumberFormat="1" applyFont="1" applyFill="1" applyBorder="1" applyAlignment="1" applyProtection="1">
      <alignment vertical="center"/>
      <protection/>
    </xf>
    <xf numFmtId="168" fontId="50" fillId="8" borderId="74" xfId="0" applyNumberFormat="1" applyFont="1" applyFill="1" applyBorder="1" applyAlignment="1" applyProtection="1">
      <alignment vertical="center"/>
      <protection/>
    </xf>
    <xf numFmtId="167" fontId="50" fillId="8" borderId="75" xfId="0" applyNumberFormat="1" applyFont="1" applyFill="1" applyBorder="1" applyAlignment="1" applyProtection="1">
      <alignment vertical="center"/>
      <protection/>
    </xf>
    <xf numFmtId="164" fontId="50" fillId="8" borderId="76" xfId="0" applyFont="1" applyFill="1" applyBorder="1" applyAlignment="1" applyProtection="1">
      <alignment horizontal="center" vertical="center" wrapText="1"/>
      <protection/>
    </xf>
    <xf numFmtId="165" fontId="51" fillId="4" borderId="31" xfId="0" applyNumberFormat="1" applyFont="1" applyFill="1" applyBorder="1" applyAlignment="1" applyProtection="1">
      <alignment horizontal="center" vertical="center" wrapText="1"/>
      <protection/>
    </xf>
    <xf numFmtId="165" fontId="51" fillId="4" borderId="32" xfId="0" applyNumberFormat="1" applyFont="1" applyFill="1" applyBorder="1" applyAlignment="1" applyProtection="1">
      <alignment horizontal="center" vertical="center" wrapText="1"/>
      <protection/>
    </xf>
    <xf numFmtId="164" fontId="49" fillId="4" borderId="33" xfId="0" applyFont="1" applyFill="1" applyBorder="1" applyAlignment="1" applyProtection="1">
      <alignment vertical="center" wrapText="1"/>
      <protection/>
    </xf>
    <xf numFmtId="164" fontId="49" fillId="4" borderId="37" xfId="0" applyFont="1" applyFill="1" applyBorder="1" applyAlignment="1" applyProtection="1">
      <alignment vertical="center" wrapText="1"/>
      <protection/>
    </xf>
    <xf numFmtId="167" fontId="51" fillId="4" borderId="41" xfId="0" applyNumberFormat="1" applyFont="1" applyFill="1" applyBorder="1" applyAlignment="1" applyProtection="1">
      <alignment vertical="center"/>
      <protection/>
    </xf>
    <xf numFmtId="167" fontId="51" fillId="4" borderId="39" xfId="0" applyNumberFormat="1" applyFont="1" applyFill="1" applyBorder="1" applyAlignment="1" applyProtection="1">
      <alignment vertical="center"/>
      <protection/>
    </xf>
    <xf numFmtId="168" fontId="51" fillId="4" borderId="39" xfId="0" applyNumberFormat="1" applyFont="1" applyFill="1" applyBorder="1" applyAlignment="1" applyProtection="1">
      <alignment vertical="center"/>
      <protection/>
    </xf>
    <xf numFmtId="167" fontId="51" fillId="4" borderId="40" xfId="0" applyNumberFormat="1" applyFont="1" applyFill="1" applyBorder="1" applyAlignment="1" applyProtection="1">
      <alignment vertical="center"/>
      <protection/>
    </xf>
    <xf numFmtId="164" fontId="51" fillId="4" borderId="42" xfId="0" applyFont="1" applyFill="1" applyBorder="1" applyAlignment="1" applyProtection="1">
      <alignment horizontal="center" vertical="center" wrapText="1"/>
      <protection/>
    </xf>
    <xf numFmtId="164" fontId="51" fillId="0" borderId="66" xfId="0" applyFont="1" applyBorder="1" applyAlignment="1" applyProtection="1">
      <alignment vertical="center" wrapText="1"/>
      <protection/>
    </xf>
    <xf numFmtId="164" fontId="51" fillId="0" borderId="0" xfId="0" applyFont="1" applyBorder="1" applyAlignment="1" applyProtection="1">
      <alignment vertical="center" wrapText="1"/>
      <protection/>
    </xf>
    <xf numFmtId="164" fontId="51" fillId="0" borderId="70" xfId="0" applyFont="1" applyBorder="1" applyAlignment="1" applyProtection="1">
      <alignment vertical="center" wrapText="1"/>
      <protection/>
    </xf>
    <xf numFmtId="164" fontId="49" fillId="4" borderId="62" xfId="0" applyFont="1" applyFill="1" applyBorder="1" applyAlignment="1" applyProtection="1">
      <alignment vertical="center" wrapText="1"/>
      <protection/>
    </xf>
    <xf numFmtId="164" fontId="49" fillId="4" borderId="0" xfId="0" applyFont="1" applyFill="1" applyBorder="1" applyAlignment="1" applyProtection="1">
      <alignment vertical="center" wrapText="1"/>
      <protection/>
    </xf>
    <xf numFmtId="164" fontId="51" fillId="0" borderId="68" xfId="0" applyFont="1" applyBorder="1" applyAlignment="1" applyProtection="1">
      <alignment vertical="center" wrapText="1"/>
      <protection/>
    </xf>
    <xf numFmtId="165" fontId="51" fillId="8" borderId="17" xfId="0" applyNumberFormat="1" applyFont="1" applyFill="1" applyBorder="1" applyAlignment="1" applyProtection="1">
      <alignment horizontal="left" vertical="center" wrapText="1"/>
      <protection/>
    </xf>
    <xf numFmtId="165" fontId="51" fillId="8" borderId="18" xfId="0" applyNumberFormat="1" applyFont="1" applyFill="1" applyBorder="1" applyAlignment="1" applyProtection="1">
      <alignment horizontal="left" vertical="center" wrapText="1" indent="2"/>
      <protection/>
    </xf>
    <xf numFmtId="164" fontId="51" fillId="8" borderId="76" xfId="0" applyFont="1" applyFill="1" applyBorder="1" applyAlignment="1" applyProtection="1">
      <alignment horizontal="center" vertical="center" wrapText="1"/>
      <protection/>
    </xf>
    <xf numFmtId="165" fontId="51" fillId="0" borderId="60" xfId="0" applyNumberFormat="1" applyFont="1" applyBorder="1" applyAlignment="1" applyProtection="1">
      <alignment horizontal="center" vertical="center" wrapText="1"/>
      <protection locked="0"/>
    </xf>
    <xf numFmtId="165" fontId="51" fillId="0" borderId="61" xfId="0" applyNumberFormat="1" applyFont="1" applyBorder="1" applyAlignment="1" applyProtection="1">
      <alignment horizontal="center" vertical="center" wrapText="1"/>
      <protection/>
    </xf>
    <xf numFmtId="164" fontId="51" fillId="0" borderId="77" xfId="0" applyFont="1" applyBorder="1" applyAlignment="1" applyProtection="1">
      <alignment vertical="center" wrapText="1"/>
      <protection/>
    </xf>
    <xf numFmtId="167" fontId="52" fillId="0" borderId="78" xfId="0" applyNumberFormat="1" applyFont="1" applyBorder="1" applyAlignment="1" applyProtection="1">
      <alignment horizontal="right" vertical="top"/>
      <protection locked="0"/>
    </xf>
    <xf numFmtId="167" fontId="52" fillId="0" borderId="79" xfId="0" applyNumberFormat="1" applyFont="1" applyBorder="1" applyAlignment="1" applyProtection="1">
      <alignment horizontal="right" vertical="top"/>
      <protection locked="0"/>
    </xf>
    <xf numFmtId="168" fontId="52" fillId="0" borderId="79" xfId="0" applyNumberFormat="1" applyFont="1" applyBorder="1" applyAlignment="1" applyProtection="1">
      <alignment horizontal="right" vertical="top"/>
      <protection locked="0"/>
    </xf>
    <xf numFmtId="167" fontId="52" fillId="0" borderId="80" xfId="0" applyNumberFormat="1" applyFont="1" applyBorder="1" applyAlignment="1" applyProtection="1">
      <alignment horizontal="right" vertical="top"/>
      <protection locked="0"/>
    </xf>
    <xf numFmtId="164" fontId="52" fillId="0" borderId="81" xfId="0" applyFont="1" applyFill="1" applyBorder="1" applyAlignment="1" applyProtection="1">
      <alignment vertical="center" wrapText="1"/>
      <protection locked="0"/>
    </xf>
    <xf numFmtId="164" fontId="51" fillId="4" borderId="82" xfId="0" applyFont="1" applyFill="1" applyBorder="1" applyAlignment="1" applyProtection="1">
      <alignment horizontal="center" vertical="center" wrapText="1"/>
      <protection/>
    </xf>
    <xf numFmtId="165" fontId="51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51" fillId="0" borderId="18" xfId="0" applyNumberFormat="1" applyFont="1" applyFill="1" applyBorder="1" applyAlignment="1" applyProtection="1">
      <alignment horizontal="center" vertical="center" wrapText="1"/>
      <protection/>
    </xf>
    <xf numFmtId="164" fontId="51" fillId="0" borderId="66" xfId="0" applyFont="1" applyFill="1" applyBorder="1" applyAlignment="1" applyProtection="1">
      <alignment vertical="center" wrapText="1"/>
      <protection/>
    </xf>
    <xf numFmtId="164" fontId="51" fillId="0" borderId="0" xfId="0" applyFont="1" applyFill="1" applyBorder="1" applyAlignment="1" applyProtection="1">
      <alignment vertical="center" wrapText="1"/>
      <protection/>
    </xf>
    <xf numFmtId="165" fontId="51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51" fillId="0" borderId="32" xfId="0" applyNumberFormat="1" applyFont="1" applyFill="1" applyBorder="1" applyAlignment="1" applyProtection="1">
      <alignment horizontal="center" vertical="center" wrapText="1"/>
      <protection/>
    </xf>
    <xf numFmtId="164" fontId="51" fillId="0" borderId="70" xfId="0" applyFont="1" applyFill="1" applyBorder="1" applyAlignment="1" applyProtection="1">
      <alignment vertical="center" wrapText="1"/>
      <protection/>
    </xf>
    <xf numFmtId="165" fontId="51" fillId="8" borderId="60" xfId="0" applyNumberFormat="1" applyFont="1" applyFill="1" applyBorder="1" applyAlignment="1" applyProtection="1">
      <alignment horizontal="center" vertical="center" wrapText="1"/>
      <protection/>
    </xf>
    <xf numFmtId="165" fontId="51" fillId="8" borderId="61" xfId="0" applyNumberFormat="1" applyFont="1" applyFill="1" applyBorder="1" applyAlignment="1" applyProtection="1">
      <alignment horizontal="center" vertical="center" wrapText="1"/>
      <protection/>
    </xf>
    <xf numFmtId="164" fontId="50" fillId="8" borderId="62" xfId="0" applyFont="1" applyFill="1" applyBorder="1" applyAlignment="1" applyProtection="1">
      <alignment horizontal="left" vertical="center" wrapText="1"/>
      <protection/>
    </xf>
    <xf numFmtId="164" fontId="50" fillId="8" borderId="0" xfId="0" applyFont="1" applyFill="1" applyBorder="1" applyAlignment="1" applyProtection="1">
      <alignment horizontal="left" vertical="center" wrapText="1"/>
      <protection/>
    </xf>
    <xf numFmtId="167" fontId="50" fillId="8" borderId="63" xfId="0" applyNumberFormat="1" applyFont="1" applyFill="1" applyBorder="1" applyAlignment="1" applyProtection="1">
      <alignment vertical="center"/>
      <protection/>
    </xf>
    <xf numFmtId="167" fontId="50" fillId="8" borderId="64" xfId="0" applyNumberFormat="1" applyFont="1" applyFill="1" applyBorder="1" applyAlignment="1" applyProtection="1">
      <alignment vertical="center"/>
      <protection/>
    </xf>
    <xf numFmtId="168" fontId="50" fillId="8" borderId="64" xfId="0" applyNumberFormat="1" applyFont="1" applyFill="1" applyBorder="1" applyAlignment="1" applyProtection="1">
      <alignment vertical="center"/>
      <protection/>
    </xf>
    <xf numFmtId="167" fontId="50" fillId="8" borderId="65" xfId="0" applyNumberFormat="1" applyFont="1" applyFill="1" applyBorder="1" applyAlignment="1" applyProtection="1">
      <alignment vertical="center"/>
      <protection/>
    </xf>
    <xf numFmtId="164" fontId="51" fillId="8" borderId="16" xfId="0" applyFont="1" applyFill="1" applyBorder="1" applyAlignment="1" applyProtection="1">
      <alignment horizontal="center" vertical="center" wrapText="1"/>
      <protection/>
    </xf>
    <xf numFmtId="165" fontId="51" fillId="0" borderId="18" xfId="0" applyNumberFormat="1" applyFont="1" applyBorder="1" applyAlignment="1" applyProtection="1">
      <alignment horizontal="center" vertical="center" wrapText="1"/>
      <protection locked="0"/>
    </xf>
    <xf numFmtId="165" fontId="51" fillId="0" borderId="25" xfId="0" applyNumberFormat="1" applyFont="1" applyBorder="1" applyAlignment="1" applyProtection="1">
      <alignment horizontal="center" vertical="center" wrapText="1"/>
      <protection locked="0"/>
    </xf>
    <xf numFmtId="165" fontId="51" fillId="0" borderId="32" xfId="0" applyNumberFormat="1" applyFont="1" applyBorder="1" applyAlignment="1" applyProtection="1">
      <alignment horizontal="center" vertical="center" wrapText="1"/>
      <protection locked="0"/>
    </xf>
    <xf numFmtId="165" fontId="51" fillId="8" borderId="60" xfId="0" applyNumberFormat="1" applyFont="1" applyFill="1" applyBorder="1" applyAlignment="1" applyProtection="1">
      <alignment horizontal="center" vertical="center"/>
      <protection/>
    </xf>
    <xf numFmtId="164" fontId="51" fillId="8" borderId="16" xfId="0" applyFont="1" applyFill="1" applyBorder="1" applyAlignment="1" applyProtection="1">
      <alignment horizontal="center" vertical="center"/>
      <protection/>
    </xf>
    <xf numFmtId="165" fontId="51" fillId="0" borderId="17" xfId="0" applyNumberFormat="1" applyFont="1" applyFill="1" applyBorder="1" applyAlignment="1" applyProtection="1">
      <alignment horizontal="center" vertical="center"/>
      <protection locked="0"/>
    </xf>
    <xf numFmtId="165" fontId="51" fillId="0" borderId="18" xfId="0" applyNumberFormat="1" applyFont="1" applyFill="1" applyBorder="1" applyAlignment="1" applyProtection="1">
      <alignment horizontal="center" vertical="center"/>
      <protection locked="0"/>
    </xf>
    <xf numFmtId="164" fontId="54" fillId="0" borderId="66" xfId="0" applyFont="1" applyFill="1" applyBorder="1" applyAlignment="1" applyProtection="1">
      <alignment vertical="center" wrapText="1"/>
      <protection locked="0"/>
    </xf>
    <xf numFmtId="164" fontId="51" fillId="0" borderId="0" xfId="0" applyFont="1" applyFill="1" applyBorder="1" applyAlignment="1" applyProtection="1">
      <alignment vertical="center" wrapText="1"/>
      <protection locked="0"/>
    </xf>
    <xf numFmtId="167" fontId="52" fillId="0" borderId="46" xfId="0" applyNumberFormat="1" applyFont="1" applyFill="1" applyBorder="1" applyAlignment="1" applyProtection="1">
      <alignment horizontal="right" vertical="top"/>
      <protection locked="0"/>
    </xf>
    <xf numFmtId="167" fontId="52" fillId="0" borderId="83" xfId="0" applyNumberFormat="1" applyFont="1" applyBorder="1" applyAlignment="1" applyProtection="1">
      <alignment horizontal="right" vertical="top"/>
      <protection locked="0"/>
    </xf>
    <xf numFmtId="165" fontId="51" fillId="0" borderId="24" xfId="0" applyNumberFormat="1" applyFont="1" applyFill="1" applyBorder="1" applyAlignment="1" applyProtection="1">
      <alignment horizontal="center" vertical="center"/>
      <protection locked="0"/>
    </xf>
    <xf numFmtId="165" fontId="51" fillId="0" borderId="25" xfId="0" applyNumberFormat="1" applyFont="1" applyFill="1" applyBorder="1" applyAlignment="1" applyProtection="1">
      <alignment horizontal="center" vertical="center"/>
      <protection locked="0"/>
    </xf>
    <xf numFmtId="164" fontId="54" fillId="0" borderId="68" xfId="0" applyFont="1" applyFill="1" applyBorder="1" applyAlignment="1" applyProtection="1">
      <alignment vertical="center" wrapText="1"/>
      <protection locked="0"/>
    </xf>
    <xf numFmtId="165" fontId="51" fillId="0" borderId="30" xfId="0" applyNumberFormat="1" applyFont="1" applyFill="1" applyBorder="1" applyAlignment="1" applyProtection="1">
      <alignment horizontal="center" vertical="center"/>
      <protection locked="0"/>
    </xf>
    <xf numFmtId="165" fontId="51" fillId="0" borderId="31" xfId="0" applyNumberFormat="1" applyFont="1" applyFill="1" applyBorder="1" applyAlignment="1" applyProtection="1">
      <alignment horizontal="center" vertical="center"/>
      <protection locked="0"/>
    </xf>
    <xf numFmtId="164" fontId="54" fillId="0" borderId="70" xfId="0" applyFont="1" applyFill="1" applyBorder="1" applyAlignment="1" applyProtection="1">
      <alignment vertical="center" wrapText="1"/>
      <protection locked="0"/>
    </xf>
    <xf numFmtId="165" fontId="51" fillId="0" borderId="84" xfId="0" applyNumberFormat="1" applyFont="1" applyFill="1" applyBorder="1" applyAlignment="1" applyProtection="1">
      <alignment horizontal="center" vertical="center"/>
      <protection locked="0"/>
    </xf>
    <xf numFmtId="164" fontId="54" fillId="0" borderId="84" xfId="0" applyFont="1" applyFill="1" applyBorder="1" applyAlignment="1" applyProtection="1">
      <alignment vertical="center" wrapText="1"/>
      <protection locked="0"/>
    </xf>
    <xf numFmtId="164" fontId="54" fillId="0" borderId="0" xfId="0" applyFont="1" applyFill="1" applyBorder="1" applyAlignment="1" applyProtection="1">
      <alignment vertical="center" wrapText="1"/>
      <protection locked="0"/>
    </xf>
    <xf numFmtId="167" fontId="51" fillId="0" borderId="0" xfId="0" applyNumberFormat="1" applyFont="1" applyBorder="1" applyAlignment="1" applyProtection="1">
      <alignment horizontal="right" vertical="top"/>
      <protection locked="0"/>
    </xf>
    <xf numFmtId="168" fontId="51" fillId="0" borderId="0" xfId="0" applyNumberFormat="1" applyFont="1" applyBorder="1" applyAlignment="1" applyProtection="1">
      <alignment horizontal="right" vertical="top" shrinkToFit="1"/>
      <protection locked="0"/>
    </xf>
    <xf numFmtId="167" fontId="51" fillId="0" borderId="0" xfId="0" applyNumberFormat="1" applyFont="1" applyBorder="1" applyAlignment="1" applyProtection="1">
      <alignment horizontal="right" vertical="top" shrinkToFit="1"/>
      <protection locked="0"/>
    </xf>
    <xf numFmtId="164" fontId="51" fillId="23" borderId="0" xfId="0" applyFont="1" applyFill="1" applyBorder="1" applyAlignment="1" applyProtection="1">
      <alignment vertical="center" wrapText="1"/>
      <protection locked="0"/>
    </xf>
    <xf numFmtId="165" fontId="51" fillId="0" borderId="60" xfId="0" applyNumberFormat="1" applyFont="1" applyFill="1" applyBorder="1" applyAlignment="1" applyProtection="1">
      <alignment horizontal="center" vertical="center"/>
      <protection/>
    </xf>
    <xf numFmtId="165" fontId="51" fillId="0" borderId="61" xfId="0" applyNumberFormat="1" applyFont="1" applyFill="1" applyBorder="1" applyAlignment="1" applyProtection="1">
      <alignment horizontal="center" vertical="center" wrapText="1"/>
      <protection/>
    </xf>
    <xf numFmtId="164" fontId="50" fillId="0" borderId="77" xfId="0" applyFont="1" applyFill="1" applyBorder="1" applyAlignment="1" applyProtection="1">
      <alignment horizontal="left" vertical="center" wrapText="1"/>
      <protection/>
    </xf>
    <xf numFmtId="164" fontId="50" fillId="0" borderId="0" xfId="0" applyFont="1" applyFill="1" applyBorder="1" applyAlignment="1" applyProtection="1">
      <alignment horizontal="left" vertical="center" wrapText="1"/>
      <protection/>
    </xf>
    <xf numFmtId="168" fontId="52" fillId="0" borderId="79" xfId="0" applyNumberFormat="1" applyFont="1" applyBorder="1" applyAlignment="1" applyProtection="1">
      <alignment horizontal="right" vertical="top" shrinkToFit="1"/>
      <protection locked="0"/>
    </xf>
    <xf numFmtId="167" fontId="52" fillId="0" borderId="79" xfId="0" applyNumberFormat="1" applyFont="1" applyBorder="1" applyAlignment="1" applyProtection="1">
      <alignment horizontal="right" vertical="top" shrinkToFit="1"/>
      <protection locked="0"/>
    </xf>
    <xf numFmtId="167" fontId="52" fillId="0" borderId="80" xfId="0" applyNumberFormat="1" applyFont="1" applyBorder="1" applyAlignment="1" applyProtection="1">
      <alignment horizontal="right" vertical="top" shrinkToFit="1"/>
      <protection locked="0"/>
    </xf>
    <xf numFmtId="167" fontId="52" fillId="0" borderId="78" xfId="0" applyNumberFormat="1" applyFont="1" applyBorder="1" applyAlignment="1" applyProtection="1">
      <alignment horizontal="right" vertical="top" shrinkToFit="1"/>
      <protection locked="0"/>
    </xf>
    <xf numFmtId="164" fontId="52" fillId="0" borderId="85" xfId="0" applyFont="1" applyFill="1" applyBorder="1" applyAlignment="1" applyProtection="1">
      <alignment horizontal="center" vertical="center" wrapText="1"/>
      <protection locked="0"/>
    </xf>
    <xf numFmtId="165" fontId="51" fillId="0" borderId="0" xfId="0" applyNumberFormat="1" applyFont="1" applyAlignment="1" applyProtection="1">
      <alignment horizontal="center" vertical="center"/>
      <protection locked="0"/>
    </xf>
    <xf numFmtId="164" fontId="50" fillId="0" borderId="0" xfId="0" applyFont="1" applyAlignment="1" applyProtection="1">
      <alignment horizontal="right" wrapText="1"/>
      <protection locked="0"/>
    </xf>
    <xf numFmtId="164" fontId="51" fillId="0" borderId="0" xfId="0" applyFont="1" applyAlignment="1" applyProtection="1">
      <alignment/>
      <protection locked="0"/>
    </xf>
    <xf numFmtId="164" fontId="51" fillId="0" borderId="0" xfId="0" applyFont="1" applyAlignment="1" applyProtection="1">
      <alignment vertical="center" wrapText="1"/>
      <protection locked="0"/>
    </xf>
    <xf numFmtId="164" fontId="55" fillId="0" borderId="0" xfId="0" applyFont="1" applyBorder="1" applyAlignment="1" applyProtection="1">
      <alignment horizontal="left" vertical="center" wrapText="1"/>
      <protection locked="0"/>
    </xf>
    <xf numFmtId="164" fontId="55" fillId="0" borderId="0" xfId="0" applyFont="1" applyAlignment="1" applyProtection="1">
      <alignment vertical="center"/>
      <protection locked="0"/>
    </xf>
    <xf numFmtId="164" fontId="55" fillId="0" borderId="10" xfId="0" applyFont="1" applyBorder="1" applyAlignment="1" applyProtection="1">
      <alignment/>
      <protection locked="0"/>
    </xf>
    <xf numFmtId="164" fontId="51" fillId="0" borderId="0" xfId="0" applyFont="1" applyBorder="1" applyAlignment="1" applyProtection="1">
      <alignment/>
      <protection locked="0"/>
    </xf>
    <xf numFmtId="164" fontId="51" fillId="0" borderId="0" xfId="0" applyFont="1" applyAlignment="1" applyProtection="1">
      <alignment horizontal="center"/>
      <protection locked="0"/>
    </xf>
    <xf numFmtId="164" fontId="51" fillId="0" borderId="86" xfId="0" applyFont="1" applyBorder="1" applyAlignment="1" applyProtection="1">
      <alignment horizontal="center"/>
      <protection locked="0"/>
    </xf>
    <xf numFmtId="164" fontId="51" fillId="0" borderId="0" xfId="0" applyFont="1" applyBorder="1" applyAlignment="1" applyProtection="1">
      <alignment horizontal="center"/>
      <protection locked="0"/>
    </xf>
    <xf numFmtId="164" fontId="55" fillId="0" borderId="0" xfId="0" applyFont="1" applyBorder="1" applyAlignment="1" applyProtection="1">
      <alignment horizontal="left" wrapText="1"/>
      <protection locked="0"/>
    </xf>
    <xf numFmtId="164" fontId="55" fillId="0" borderId="0" xfId="0" applyFont="1" applyAlignment="1" applyProtection="1">
      <alignment wrapText="1"/>
      <protection locked="0"/>
    </xf>
    <xf numFmtId="164" fontId="55" fillId="0" borderId="10" xfId="0" applyFont="1" applyBorder="1" applyAlignment="1" applyProtection="1">
      <alignment horizontal="center"/>
      <protection locked="0"/>
    </xf>
    <xf numFmtId="164" fontId="51" fillId="0" borderId="10" xfId="0" applyFont="1" applyBorder="1" applyAlignment="1" applyProtection="1">
      <alignment/>
      <protection locked="0"/>
    </xf>
    <xf numFmtId="164" fontId="56" fillId="0" borderId="10" xfId="0" applyFont="1" applyBorder="1" applyAlignment="1" applyProtection="1">
      <alignment horizontal="center"/>
      <protection locked="0"/>
    </xf>
    <xf numFmtId="164" fontId="51" fillId="0" borderId="86" xfId="0" applyFont="1" applyBorder="1" applyAlignment="1" applyProtection="1">
      <alignment horizontal="center" vertical="top"/>
      <protection locked="0"/>
    </xf>
    <xf numFmtId="164" fontId="51" fillId="0" borderId="0" xfId="0" applyFont="1" applyBorder="1" applyAlignment="1" applyProtection="1">
      <alignment horizontal="center" vertical="top"/>
      <protection locked="0"/>
    </xf>
    <xf numFmtId="164" fontId="51" fillId="0" borderId="10" xfId="0" applyFont="1" applyBorder="1" applyAlignment="1" applyProtection="1">
      <alignment/>
      <protection locked="0"/>
    </xf>
    <xf numFmtId="164" fontId="51" fillId="0" borderId="0" xfId="0" applyFont="1" applyBorder="1" applyAlignment="1" applyProtection="1">
      <alignment/>
      <protection locked="0"/>
    </xf>
    <xf numFmtId="164" fontId="55" fillId="0" borderId="10" xfId="0" applyFont="1" applyBorder="1" applyAlignment="1" applyProtection="1">
      <alignment horizontal="left"/>
      <protection locked="0"/>
    </xf>
    <xf numFmtId="164" fontId="51" fillId="0" borderId="0" xfId="0" applyFont="1" applyAlignment="1" applyProtection="1">
      <alignment horizontal="center" vertical="center" wrapText="1"/>
      <protection locked="0"/>
    </xf>
    <xf numFmtId="165" fontId="45" fillId="0" borderId="0" xfId="0" applyNumberFormat="1" applyFont="1" applyAlignment="1" applyProtection="1">
      <alignment horizontal="center" vertical="center"/>
      <protection locked="0"/>
    </xf>
    <xf numFmtId="164" fontId="45" fillId="0" borderId="0" xfId="0" applyFont="1" applyAlignment="1" applyProtection="1">
      <alignment vertical="center" wrapText="1"/>
      <protection locked="0"/>
    </xf>
    <xf numFmtId="165" fontId="33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vertical="center" wrapText="1"/>
      <protection locked="0"/>
    </xf>
    <xf numFmtId="164" fontId="1" fillId="0" borderId="0" xfId="0" applyFont="1" applyAlignment="1" applyProtection="1">
      <alignment/>
      <protection locked="0"/>
    </xf>
    <xf numFmtId="165" fontId="33" fillId="0" borderId="0" xfId="0" applyNumberFormat="1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vertical="center" wrapText="1"/>
      <protection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57" fillId="11" borderId="49" xfId="0" applyFont="1" applyFill="1" applyBorder="1" applyAlignment="1" applyProtection="1">
      <alignment vertical="top" wrapText="1"/>
      <protection/>
    </xf>
    <xf numFmtId="164" fontId="57" fillId="11" borderId="25" xfId="0" applyFont="1" applyFill="1" applyBorder="1" applyAlignment="1" applyProtection="1">
      <alignment horizontal="center" vertical="top" wrapText="1"/>
      <protection/>
    </xf>
    <xf numFmtId="164" fontId="1" fillId="0" borderId="0" xfId="0" applyFont="1" applyFill="1" applyAlignment="1" applyProtection="1">
      <alignment/>
      <protection/>
    </xf>
    <xf numFmtId="165" fontId="33" fillId="0" borderId="0" xfId="0" applyNumberFormat="1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vertical="center" wrapText="1"/>
      <protection/>
    </xf>
    <xf numFmtId="164" fontId="1" fillId="11" borderId="49" xfId="0" applyFont="1" applyFill="1" applyBorder="1" applyAlignment="1" applyProtection="1">
      <alignment horizontal="center" vertical="center" wrapText="1"/>
      <protection/>
    </xf>
    <xf numFmtId="164" fontId="35" fillId="11" borderId="25" xfId="0" applyFont="1" applyFill="1" applyBorder="1" applyAlignment="1" applyProtection="1">
      <alignment vertical="center" wrapText="1"/>
      <protection/>
    </xf>
    <xf numFmtId="164" fontId="1" fillId="11" borderId="25" xfId="0" applyFont="1" applyFill="1" applyBorder="1" applyAlignment="1" applyProtection="1">
      <alignment vertical="center"/>
      <protection/>
    </xf>
    <xf numFmtId="164" fontId="33" fillId="0" borderId="0" xfId="0" applyNumberFormat="1" applyFont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top" wrapText="1"/>
      <protection/>
    </xf>
    <xf numFmtId="164" fontId="58" fillId="0" borderId="0" xfId="0" applyFont="1" applyFill="1" applyBorder="1" applyAlignment="1" applyProtection="1">
      <alignment vertical="top" wrapText="1"/>
      <protection/>
    </xf>
    <xf numFmtId="164" fontId="1" fillId="11" borderId="25" xfId="0" applyFont="1" applyFill="1" applyBorder="1" applyAlignment="1" applyProtection="1">
      <alignment vertical="center" wrapText="1"/>
      <protection/>
    </xf>
    <xf numFmtId="164" fontId="0" fillId="7" borderId="0" xfId="0" applyFont="1" applyFill="1" applyAlignment="1">
      <alignment vertical="center"/>
    </xf>
    <xf numFmtId="164" fontId="0" fillId="0" borderId="0" xfId="0" applyFill="1" applyAlignment="1">
      <alignment vertical="center"/>
    </xf>
    <xf numFmtId="164" fontId="59" fillId="15" borderId="0" xfId="0" applyFont="1" applyFill="1" applyAlignment="1">
      <alignment vertical="center"/>
    </xf>
    <xf numFmtId="164" fontId="59" fillId="0" borderId="0" xfId="0" applyFont="1" applyFill="1" applyAlignment="1">
      <alignment vertical="center"/>
    </xf>
    <xf numFmtId="164" fontId="0" fillId="8" borderId="0" xfId="0" applyFont="1" applyFill="1" applyAlignment="1">
      <alignment vertical="center"/>
    </xf>
    <xf numFmtId="164" fontId="0" fillId="15" borderId="0" xfId="0" applyFont="1" applyFill="1" applyAlignment="1">
      <alignment vertical="center"/>
    </xf>
    <xf numFmtId="164" fontId="0" fillId="26" borderId="0" xfId="0" applyFont="1" applyFill="1" applyAlignment="1">
      <alignment vertical="center"/>
    </xf>
    <xf numFmtId="164" fontId="0" fillId="22" borderId="0" xfId="0" applyFont="1" applyFill="1" applyAlignment="1">
      <alignment vertical="center"/>
    </xf>
    <xf numFmtId="164" fontId="59" fillId="8" borderId="0" xfId="0" applyFont="1" applyFill="1" applyAlignment="1">
      <alignment vertical="center"/>
    </xf>
    <xf numFmtId="164" fontId="0" fillId="27" borderId="0" xfId="0" applyFont="1" applyFill="1" applyAlignment="1">
      <alignment vertical="center"/>
    </xf>
    <xf numFmtId="164" fontId="0" fillId="20" borderId="0" xfId="0" applyFont="1" applyFill="1" applyAlignment="1">
      <alignment vertical="center"/>
    </xf>
    <xf numFmtId="164" fontId="0" fillId="10" borderId="0" xfId="0" applyFont="1" applyFill="1" applyAlignment="1">
      <alignment vertical="center"/>
    </xf>
    <xf numFmtId="164" fontId="1" fillId="0" borderId="0" xfId="0" applyFont="1" applyFill="1" applyBorder="1" applyAlignment="1" applyProtection="1">
      <alignment/>
      <protection/>
    </xf>
    <xf numFmtId="165" fontId="33" fillId="0" borderId="0" xfId="0" applyNumberFormat="1" applyFont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0" fillId="0" borderId="0" xfId="0" applyFill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4" fontId="61" fillId="0" borderId="0" xfId="0" applyFont="1" applyFill="1" applyAlignment="1" applyProtection="1">
      <alignment horizontal="center" wrapText="1"/>
      <protection/>
    </xf>
    <xf numFmtId="164" fontId="62" fillId="0" borderId="0" xfId="0" applyFont="1" applyFill="1" applyAlignment="1" applyProtection="1">
      <alignment horizontal="center" vertical="top" wrapText="1"/>
      <protection/>
    </xf>
    <xf numFmtId="165" fontId="63" fillId="20" borderId="87" xfId="0" applyNumberFormat="1" applyFont="1" applyFill="1" applyBorder="1" applyAlignment="1" applyProtection="1">
      <alignment horizontal="center" vertical="center" wrapText="1"/>
      <protection/>
    </xf>
    <xf numFmtId="164" fontId="64" fillId="20" borderId="87" xfId="0" applyFont="1" applyFill="1" applyBorder="1" applyAlignment="1" applyProtection="1">
      <alignment horizontal="center" vertical="center" wrapText="1"/>
      <protection/>
    </xf>
    <xf numFmtId="165" fontId="66" fillId="20" borderId="87" xfId="0" applyNumberFormat="1" applyFont="1" applyFill="1" applyBorder="1" applyAlignment="1" applyProtection="1">
      <alignment horizontal="center" vertical="center" wrapText="1"/>
      <protection/>
    </xf>
    <xf numFmtId="164" fontId="33" fillId="24" borderId="88" xfId="0" applyNumberFormat="1" applyFont="1" applyFill="1" applyBorder="1" applyAlignment="1" applyProtection="1">
      <alignment horizontal="center" wrapText="1"/>
      <protection/>
    </xf>
    <xf numFmtId="164" fontId="33" fillId="24" borderId="89" xfId="0" applyFont="1" applyFill="1" applyBorder="1" applyAlignment="1" applyProtection="1">
      <alignment horizontal="left" vertical="center" indent="2"/>
      <protection/>
    </xf>
    <xf numFmtId="164" fontId="0" fillId="0" borderId="87" xfId="0" applyBorder="1" applyAlignment="1" applyProtection="1">
      <alignment/>
      <protection/>
    </xf>
    <xf numFmtId="165" fontId="33" fillId="20" borderId="90" xfId="0" applyNumberFormat="1" applyFont="1" applyFill="1" applyBorder="1" applyAlignment="1" applyProtection="1">
      <alignment horizontal="center" vertical="center" wrapText="1"/>
      <protection/>
    </xf>
    <xf numFmtId="164" fontId="67" fillId="20" borderId="91" xfId="0" applyFont="1" applyFill="1" applyBorder="1" applyAlignment="1" applyProtection="1">
      <alignment horizontal="left" vertical="center" wrapText="1" indent="1"/>
      <protection/>
    </xf>
    <xf numFmtId="164" fontId="0" fillId="20" borderId="87" xfId="0" applyFill="1" applyBorder="1" applyAlignment="1" applyProtection="1">
      <alignment/>
      <protection/>
    </xf>
    <xf numFmtId="165" fontId="63" fillId="0" borderId="87" xfId="0" applyNumberFormat="1" applyFont="1" applyBorder="1" applyAlignment="1" applyProtection="1">
      <alignment horizontal="center" vertical="center" wrapText="1"/>
      <protection/>
    </xf>
    <xf numFmtId="164" fontId="33" fillId="0" borderId="92" xfId="0" applyFont="1" applyBorder="1" applyAlignment="1" applyProtection="1">
      <alignment horizontal="left" vertical="center" wrapText="1"/>
      <protection/>
    </xf>
    <xf numFmtId="165" fontId="68" fillId="0" borderId="87" xfId="0" applyNumberFormat="1" applyFont="1" applyBorder="1" applyAlignment="1" applyProtection="1">
      <alignment horizontal="center" vertical="center" wrapText="1"/>
      <protection/>
    </xf>
    <xf numFmtId="164" fontId="33" fillId="0" borderId="92" xfId="0" applyFont="1" applyBorder="1" applyAlignment="1" applyProtection="1">
      <alignment horizontal="left" vertical="center" wrapText="1" indent="2"/>
      <protection/>
    </xf>
    <xf numFmtId="165" fontId="63" fillId="0" borderId="90" xfId="0" applyNumberFormat="1" applyFont="1" applyBorder="1" applyAlignment="1" applyProtection="1">
      <alignment horizontal="center" vertical="center" wrapText="1"/>
      <protection/>
    </xf>
    <xf numFmtId="164" fontId="33" fillId="0" borderId="91" xfId="0" applyFont="1" applyBorder="1" applyAlignment="1" applyProtection="1">
      <alignment horizontal="left" vertical="center" wrapText="1"/>
      <protection/>
    </xf>
    <xf numFmtId="165" fontId="63" fillId="20" borderId="90" xfId="0" applyNumberFormat="1" applyFont="1" applyFill="1" applyBorder="1" applyAlignment="1" applyProtection="1">
      <alignment horizontal="center" vertical="center" wrapText="1"/>
      <protection/>
    </xf>
    <xf numFmtId="165" fontId="68" fillId="20" borderId="87" xfId="0" applyNumberFormat="1" applyFont="1" applyFill="1" applyBorder="1" applyAlignment="1" applyProtection="1">
      <alignment horizontal="center" vertical="center" wrapText="1"/>
      <protection/>
    </xf>
    <xf numFmtId="165" fontId="63" fillId="0" borderId="93" xfId="0" applyNumberFormat="1" applyFont="1" applyBorder="1" applyAlignment="1" applyProtection="1">
      <alignment horizontal="center" vertical="center" wrapText="1"/>
      <protection/>
    </xf>
    <xf numFmtId="164" fontId="63" fillId="0" borderId="91" xfId="0" applyFont="1" applyBorder="1" applyAlignment="1" applyProtection="1">
      <alignment horizontal="right" vertical="center" wrapText="1"/>
      <protection/>
    </xf>
    <xf numFmtId="164" fontId="64" fillId="20" borderId="91" xfId="0" applyFont="1" applyFill="1" applyBorder="1" applyAlignment="1" applyProtection="1">
      <alignment horizontal="center" vertical="center" wrapText="1"/>
      <protection/>
    </xf>
    <xf numFmtId="164" fontId="63" fillId="0" borderId="93" xfId="0" applyNumberFormat="1" applyFont="1" applyBorder="1" applyAlignment="1" applyProtection="1">
      <alignment horizontal="center" vertical="center"/>
      <protection/>
    </xf>
    <xf numFmtId="164" fontId="33" fillId="0" borderId="89" xfId="0" applyFont="1" applyBorder="1" applyAlignment="1" applyProtection="1">
      <alignment horizontal="left" vertical="center" indent="2"/>
      <protection/>
    </xf>
    <xf numFmtId="164" fontId="68" fillId="0" borderId="87" xfId="0" applyNumberFormat="1" applyFont="1" applyBorder="1" applyAlignment="1" applyProtection="1">
      <alignment horizontal="left" vertical="center" indent="2"/>
      <protection/>
    </xf>
    <xf numFmtId="164" fontId="67" fillId="20" borderId="91" xfId="0" applyFont="1" applyFill="1" applyBorder="1" applyAlignment="1" applyProtection="1">
      <alignment vertical="center" wrapText="1"/>
      <protection/>
    </xf>
    <xf numFmtId="164" fontId="33" fillId="0" borderId="91" xfId="0" applyFont="1" applyBorder="1" applyAlignment="1" applyProtection="1">
      <alignment vertical="center" wrapText="1"/>
      <protection/>
    </xf>
    <xf numFmtId="165" fontId="63" fillId="24" borderId="93" xfId="0" applyNumberFormat="1" applyFont="1" applyFill="1" applyBorder="1" applyAlignment="1" applyProtection="1">
      <alignment horizontal="center" vertical="center" wrapText="1"/>
      <protection/>
    </xf>
    <xf numFmtId="164" fontId="33" fillId="24" borderId="91" xfId="0" applyFont="1" applyFill="1" applyBorder="1" applyAlignment="1" applyProtection="1">
      <alignment vertical="center" wrapText="1"/>
      <protection/>
    </xf>
    <xf numFmtId="165" fontId="68" fillId="24" borderId="87" xfId="0" applyNumberFormat="1" applyFont="1" applyFill="1" applyBorder="1" applyAlignment="1" applyProtection="1">
      <alignment horizontal="center" vertical="center" wrapText="1"/>
      <protection/>
    </xf>
    <xf numFmtId="165" fontId="63" fillId="20" borderId="93" xfId="0" applyNumberFormat="1" applyFont="1" applyFill="1" applyBorder="1" applyAlignment="1" applyProtection="1">
      <alignment horizontal="center" vertical="center" wrapText="1"/>
      <protection/>
    </xf>
    <xf numFmtId="164" fontId="64" fillId="20" borderId="90" xfId="0" applyFont="1" applyFill="1" applyBorder="1" applyAlignment="1" applyProtection="1">
      <alignment horizontal="center" vertical="center" wrapText="1"/>
      <protection/>
    </xf>
    <xf numFmtId="165" fontId="68" fillId="20" borderId="87" xfId="0" applyNumberFormat="1" applyFont="1" applyFill="1" applyBorder="1" applyAlignment="1" applyProtection="1">
      <alignment horizontal="left" vertical="center" wrapText="1" indent="2"/>
      <protection/>
    </xf>
    <xf numFmtId="164" fontId="63" fillId="24" borderId="93" xfId="0" applyNumberFormat="1" applyFont="1" applyFill="1" applyBorder="1" applyAlignment="1" applyProtection="1">
      <alignment horizontal="center" vertical="center"/>
      <protection/>
    </xf>
    <xf numFmtId="164" fontId="68" fillId="24" borderId="87" xfId="0" applyNumberFormat="1" applyFont="1" applyFill="1" applyBorder="1" applyAlignment="1" applyProtection="1">
      <alignment horizontal="left" vertical="center" indent="2"/>
      <protection/>
    </xf>
    <xf numFmtId="164" fontId="33" fillId="24" borderId="89" xfId="0" applyFont="1" applyFill="1" applyBorder="1" applyAlignment="1" applyProtection="1">
      <alignment horizontal="left" vertical="center"/>
      <protection/>
    </xf>
    <xf numFmtId="164" fontId="0" fillId="0" borderId="0" xfId="0" applyAlignment="1" applyProtection="1">
      <alignment horizontal="center"/>
      <protection/>
    </xf>
    <xf numFmtId="164" fontId="70" fillId="28" borderId="1" xfId="0" applyFont="1" applyFill="1" applyBorder="1" applyAlignment="1" applyProtection="1">
      <alignment horizontal="center" vertical="top" wrapText="1"/>
      <protection/>
    </xf>
    <xf numFmtId="164" fontId="57" fillId="0" borderId="1" xfId="0" applyFont="1" applyFill="1" applyBorder="1" applyAlignment="1" applyProtection="1">
      <alignment horizontal="center" vertical="top" wrapText="1"/>
      <protection/>
    </xf>
    <xf numFmtId="164" fontId="1" fillId="0" borderId="1" xfId="0" applyFont="1" applyFill="1" applyBorder="1" applyAlignment="1" applyProtection="1">
      <alignment vertical="top" wrapText="1"/>
      <protection/>
    </xf>
    <xf numFmtId="164" fontId="1" fillId="0" borderId="1" xfId="0" applyFont="1" applyFill="1" applyBorder="1" applyAlignment="1" applyProtection="1">
      <alignment horizontal="center" vertical="top" wrapText="1"/>
      <protection/>
    </xf>
    <xf numFmtId="164" fontId="71" fillId="0" borderId="25" xfId="0" applyFont="1" applyBorder="1" applyAlignment="1" applyProtection="1">
      <alignment horizontal="center" vertical="top" wrapText="1"/>
      <protection/>
    </xf>
    <xf numFmtId="164" fontId="71" fillId="0" borderId="25" xfId="0" applyFont="1" applyFill="1" applyBorder="1" applyAlignment="1" applyProtection="1">
      <alignment horizontal="center" vertical="top" wrapText="1"/>
      <protection/>
    </xf>
    <xf numFmtId="164" fontId="1" fillId="0" borderId="1" xfId="0" applyFont="1" applyFill="1" applyBorder="1" applyAlignment="1" applyProtection="1">
      <alignment horizontal="center" vertical="top"/>
      <protection/>
    </xf>
    <xf numFmtId="164" fontId="35" fillId="0" borderId="25" xfId="0" applyFont="1" applyBorder="1" applyAlignment="1" applyProtection="1">
      <alignment horizontal="center"/>
      <protection/>
    </xf>
    <xf numFmtId="164" fontId="45" fillId="0" borderId="94" xfId="0" applyFont="1" applyBorder="1" applyAlignment="1">
      <alignment horizontal="center" vertical="top" wrapText="1"/>
    </xf>
    <xf numFmtId="164" fontId="45" fillId="0" borderId="95" xfId="0" applyFont="1" applyBorder="1" applyAlignment="1">
      <alignment horizontal="center" vertical="top" wrapText="1"/>
    </xf>
    <xf numFmtId="164" fontId="45" fillId="0" borderId="95" xfId="0" applyFont="1" applyFill="1" applyBorder="1" applyAlignment="1">
      <alignment horizontal="center" vertical="top" wrapText="1"/>
    </xf>
    <xf numFmtId="164" fontId="45" fillId="0" borderId="96" xfId="0" applyFont="1" applyBorder="1" applyAlignment="1">
      <alignment horizontal="center" vertical="top" wrapText="1"/>
    </xf>
    <xf numFmtId="164" fontId="45" fillId="0" borderId="97" xfId="0" applyFont="1" applyBorder="1" applyAlignment="1">
      <alignment horizontal="center" vertical="top" wrapText="1"/>
    </xf>
    <xf numFmtId="164" fontId="45" fillId="0" borderId="98" xfId="0" applyFont="1" applyBorder="1" applyAlignment="1">
      <alignment horizontal="center" vertical="top" wrapText="1"/>
    </xf>
    <xf numFmtId="164" fontId="45" fillId="0" borderId="99" xfId="0" applyFont="1" applyBorder="1" applyAlignment="1">
      <alignment horizontal="center" vertical="top" wrapText="1"/>
    </xf>
    <xf numFmtId="164" fontId="45" fillId="0" borderId="25" xfId="0" applyFont="1" applyBorder="1" applyAlignment="1">
      <alignment horizontal="center" vertical="top" wrapText="1"/>
    </xf>
    <xf numFmtId="164" fontId="45" fillId="0" borderId="100" xfId="0" applyFont="1" applyBorder="1" applyAlignment="1">
      <alignment horizontal="center" vertical="top" wrapText="1"/>
    </xf>
    <xf numFmtId="164" fontId="45" fillId="0" borderId="101" xfId="0" applyFont="1" applyBorder="1" applyAlignment="1">
      <alignment horizontal="center" vertical="top" wrapText="1"/>
    </xf>
    <xf numFmtId="164" fontId="45" fillId="0" borderId="102" xfId="0" applyFont="1" applyBorder="1" applyAlignment="1">
      <alignment horizontal="center" vertical="top" wrapText="1"/>
    </xf>
    <xf numFmtId="164" fontId="45" fillId="0" borderId="103" xfId="0" applyFont="1" applyBorder="1" applyAlignment="1">
      <alignment horizontal="center" vertical="top" wrapText="1"/>
    </xf>
    <xf numFmtId="164" fontId="45" fillId="0" borderId="102" xfId="0" applyFont="1" applyBorder="1" applyAlignment="1">
      <alignment vertical="top" wrapText="1"/>
    </xf>
    <xf numFmtId="164" fontId="45" fillId="0" borderId="103" xfId="0" applyFont="1" applyBorder="1" applyAlignment="1">
      <alignment vertical="top" wrapText="1"/>
    </xf>
    <xf numFmtId="164" fontId="45" fillId="0" borderId="104" xfId="0" applyFont="1" applyBorder="1" applyAlignment="1">
      <alignment horizontal="center" vertical="top" wrapText="1"/>
    </xf>
    <xf numFmtId="164" fontId="45" fillId="0" borderId="105" xfId="0" applyFont="1" applyBorder="1" applyAlignment="1">
      <alignment horizontal="center" vertical="top" wrapText="1"/>
    </xf>
    <xf numFmtId="164" fontId="45" fillId="0" borderId="105" xfId="0" applyFont="1" applyFill="1" applyBorder="1" applyAlignment="1">
      <alignment horizontal="center" vertical="top" wrapText="1"/>
    </xf>
    <xf numFmtId="164" fontId="45" fillId="0" borderId="106" xfId="0" applyFont="1" applyBorder="1" applyAlignment="1">
      <alignment horizontal="center" vertical="top" wrapText="1"/>
    </xf>
    <xf numFmtId="164" fontId="45" fillId="0" borderId="0" xfId="0" applyFont="1" applyBorder="1" applyAlignment="1">
      <alignment horizontal="center" vertical="top" wrapText="1"/>
    </xf>
    <xf numFmtId="164" fontId="45" fillId="0" borderId="107" xfId="0" applyFont="1" applyBorder="1" applyAlignment="1">
      <alignment horizontal="center" vertical="top" wrapText="1"/>
    </xf>
    <xf numFmtId="164" fontId="0" fillId="0" borderId="97" xfId="0" applyBorder="1" applyAlignment="1">
      <alignment/>
    </xf>
    <xf numFmtId="164" fontId="45" fillId="0" borderId="108" xfId="0" applyFont="1" applyBorder="1" applyAlignment="1">
      <alignment/>
    </xf>
    <xf numFmtId="164" fontId="45" fillId="0" borderId="109" xfId="0" applyFont="1" applyBorder="1" applyAlignment="1">
      <alignment/>
    </xf>
    <xf numFmtId="164" fontId="45" fillId="0" borderId="109" xfId="0" applyFont="1" applyFill="1" applyBorder="1" applyAlignment="1">
      <alignment/>
    </xf>
    <xf numFmtId="169" fontId="45" fillId="0" borderId="109" xfId="0" applyNumberFormat="1" applyFont="1" applyBorder="1" applyAlignment="1">
      <alignment horizontal="center" vertical="top" wrapText="1"/>
    </xf>
    <xf numFmtId="165" fontId="45" fillId="0" borderId="109" xfId="0" applyNumberFormat="1" applyFont="1" applyBorder="1" applyAlignment="1">
      <alignment horizontal="center" vertical="top" wrapText="1"/>
    </xf>
    <xf numFmtId="165" fontId="45" fillId="0" borderId="110" xfId="0" applyNumberFormat="1" applyFont="1" applyBorder="1" applyAlignment="1">
      <alignment horizontal="center" vertical="top" wrapText="1"/>
    </xf>
    <xf numFmtId="167" fontId="45" fillId="0" borderId="111" xfId="0" applyNumberFormat="1" applyFont="1" applyBorder="1" applyAlignment="1">
      <alignment horizontal="center" vertical="top" wrapText="1"/>
    </xf>
    <xf numFmtId="167" fontId="45" fillId="0" borderId="30" xfId="0" applyNumberFormat="1" applyFont="1" applyBorder="1" applyAlignment="1">
      <alignment horizontal="center" vertical="top" wrapText="1"/>
    </xf>
    <xf numFmtId="165" fontId="45" fillId="0" borderId="30" xfId="0" applyNumberFormat="1" applyFont="1" applyBorder="1" applyAlignment="1">
      <alignment horizontal="center" vertical="top" wrapText="1"/>
    </xf>
    <xf numFmtId="167" fontId="45" fillId="0" borderId="112" xfId="0" applyNumberFormat="1" applyFont="1" applyBorder="1" applyAlignment="1">
      <alignment horizontal="center" vertical="top" wrapText="1"/>
    </xf>
    <xf numFmtId="167" fontId="45" fillId="0" borderId="108" xfId="0" applyNumberFormat="1" applyFont="1" applyBorder="1" applyAlignment="1">
      <alignment horizontal="center" vertical="top" wrapText="1"/>
    </xf>
    <xf numFmtId="167" fontId="45" fillId="0" borderId="109" xfId="0" applyNumberFormat="1" applyFont="1" applyBorder="1" applyAlignment="1">
      <alignment horizontal="center" vertical="top" wrapText="1"/>
    </xf>
    <xf numFmtId="167" fontId="45" fillId="0" borderId="110" xfId="0" applyNumberFormat="1" applyFont="1" applyBorder="1" applyAlignment="1">
      <alignment horizontal="center" vertical="top" wrapText="1"/>
    </xf>
    <xf numFmtId="165" fontId="45" fillId="0" borderId="98" xfId="0" applyNumberFormat="1" applyFont="1" applyBorder="1" applyAlignment="1">
      <alignment horizontal="left" vertical="top" wrapText="1"/>
    </xf>
    <xf numFmtId="164" fontId="45" fillId="0" borderId="98" xfId="0" applyFont="1" applyBorder="1" applyAlignment="1">
      <alignment horizontal="center"/>
    </xf>
    <xf numFmtId="164" fontId="45" fillId="0" borderId="108" xfId="0" applyFont="1" applyBorder="1" applyAlignment="1">
      <alignment horizontal="left" vertical="top" wrapText="1"/>
    </xf>
    <xf numFmtId="164" fontId="45" fillId="0" borderId="109" xfId="0" applyFont="1" applyBorder="1" applyAlignment="1">
      <alignment horizontal="center"/>
    </xf>
    <xf numFmtId="164" fontId="45" fillId="0" borderId="110" xfId="0" applyFont="1" applyBorder="1" applyAlignment="1">
      <alignment horizontal="center"/>
    </xf>
    <xf numFmtId="164" fontId="45" fillId="0" borderId="113" xfId="0" applyFont="1" applyBorder="1" applyAlignment="1">
      <alignment/>
    </xf>
    <xf numFmtId="164" fontId="45" fillId="0" borderId="25" xfId="0" applyFont="1" applyBorder="1" applyAlignment="1">
      <alignment/>
    </xf>
    <xf numFmtId="164" fontId="45" fillId="0" borderId="25" xfId="0" applyFont="1" applyFill="1" applyBorder="1" applyAlignment="1">
      <alignment/>
    </xf>
    <xf numFmtId="169" fontId="45" fillId="0" borderId="25" xfId="0" applyNumberFormat="1" applyFont="1" applyBorder="1" applyAlignment="1">
      <alignment horizontal="center" vertical="top" wrapText="1"/>
    </xf>
    <xf numFmtId="165" fontId="45" fillId="0" borderId="25" xfId="0" applyNumberFormat="1" applyFont="1" applyBorder="1" applyAlignment="1">
      <alignment horizontal="center" vertical="top" wrapText="1"/>
    </xf>
    <xf numFmtId="165" fontId="45" fillId="0" borderId="114" xfId="0" applyNumberFormat="1" applyFont="1" applyBorder="1" applyAlignment="1">
      <alignment horizontal="center" vertical="top" wrapText="1"/>
    </xf>
    <xf numFmtId="167" fontId="45" fillId="0" borderId="113" xfId="0" applyNumberFormat="1" applyFont="1" applyBorder="1" applyAlignment="1">
      <alignment horizontal="center" vertical="top" wrapText="1"/>
    </xf>
    <xf numFmtId="167" fontId="45" fillId="0" borderId="25" xfId="0" applyNumberFormat="1" applyFont="1" applyBorder="1" applyAlignment="1">
      <alignment horizontal="center" vertical="top" wrapText="1"/>
    </xf>
    <xf numFmtId="167" fontId="45" fillId="0" borderId="114" xfId="0" applyNumberFormat="1" applyFont="1" applyBorder="1" applyAlignment="1">
      <alignment horizontal="center" vertical="top" wrapText="1"/>
    </xf>
    <xf numFmtId="165" fontId="45" fillId="0" borderId="115" xfId="0" applyNumberFormat="1" applyFont="1" applyBorder="1" applyAlignment="1">
      <alignment horizontal="left" vertical="top" wrapText="1"/>
    </xf>
    <xf numFmtId="164" fontId="45" fillId="0" borderId="115" xfId="0" applyFont="1" applyBorder="1" applyAlignment="1">
      <alignment horizontal="center"/>
    </xf>
    <xf numFmtId="164" fontId="45" fillId="0" borderId="113" xfId="0" applyFont="1" applyBorder="1" applyAlignment="1">
      <alignment horizontal="left" vertical="top" wrapText="1"/>
    </xf>
    <xf numFmtId="164" fontId="45" fillId="0" borderId="25" xfId="0" applyFont="1" applyBorder="1" applyAlignment="1">
      <alignment horizontal="center"/>
    </xf>
    <xf numFmtId="164" fontId="45" fillId="0" borderId="114" xfId="0" applyFont="1" applyBorder="1" applyAlignment="1">
      <alignment horizontal="center"/>
    </xf>
    <xf numFmtId="165" fontId="45" fillId="0" borderId="49" xfId="0" applyNumberFormat="1" applyFont="1" applyBorder="1" applyAlignment="1">
      <alignment horizontal="center" vertical="top" wrapText="1"/>
    </xf>
    <xf numFmtId="165" fontId="45" fillId="0" borderId="115" xfId="0" applyNumberFormat="1" applyFont="1" applyBorder="1" applyAlignment="1">
      <alignment horizontal="center" vertical="top" wrapText="1"/>
    </xf>
    <xf numFmtId="164" fontId="45" fillId="0" borderId="116" xfId="0" applyFont="1" applyBorder="1" applyAlignment="1">
      <alignment/>
    </xf>
    <xf numFmtId="164" fontId="45" fillId="0" borderId="117" xfId="0" applyFont="1" applyBorder="1" applyAlignment="1">
      <alignment/>
    </xf>
    <xf numFmtId="164" fontId="45" fillId="0" borderId="117" xfId="0" applyFont="1" applyFill="1" applyBorder="1" applyAlignment="1">
      <alignment/>
    </xf>
    <xf numFmtId="169" fontId="45" fillId="0" borderId="117" xfId="0" applyNumberFormat="1" applyFont="1" applyBorder="1" applyAlignment="1">
      <alignment horizontal="center" vertical="top" wrapText="1"/>
    </xf>
    <xf numFmtId="165" fontId="45" fillId="0" borderId="117" xfId="0" applyNumberFormat="1" applyFont="1" applyBorder="1" applyAlignment="1">
      <alignment horizontal="center" vertical="top" wrapText="1"/>
    </xf>
    <xf numFmtId="165" fontId="45" fillId="0" borderId="118" xfId="0" applyNumberFormat="1" applyFont="1" applyBorder="1" applyAlignment="1">
      <alignment horizontal="center" vertical="top" wrapText="1"/>
    </xf>
    <xf numFmtId="167" fontId="45" fillId="0" borderId="116" xfId="0" applyNumberFormat="1" applyFont="1" applyBorder="1" applyAlignment="1">
      <alignment horizontal="center" vertical="top" wrapText="1"/>
    </xf>
    <xf numFmtId="167" fontId="45" fillId="0" borderId="117" xfId="0" applyNumberFormat="1" applyFont="1" applyBorder="1" applyAlignment="1">
      <alignment horizontal="center" vertical="top" wrapText="1"/>
    </xf>
    <xf numFmtId="167" fontId="45" fillId="0" borderId="101" xfId="0" applyNumberFormat="1" applyFont="1" applyBorder="1" applyAlignment="1">
      <alignment horizontal="center" vertical="top" wrapText="1"/>
    </xf>
    <xf numFmtId="165" fontId="45" fillId="0" borderId="119" xfId="0" applyNumberFormat="1" applyFont="1" applyBorder="1" applyAlignment="1">
      <alignment horizontal="left" vertical="top" wrapText="1"/>
    </xf>
    <xf numFmtId="164" fontId="45" fillId="0" borderId="120" xfId="0" applyFont="1" applyBorder="1" applyAlignment="1">
      <alignment/>
    </xf>
    <xf numFmtId="164" fontId="45" fillId="0" borderId="102" xfId="0" applyFont="1" applyBorder="1" applyAlignment="1">
      <alignment/>
    </xf>
    <xf numFmtId="164" fontId="45" fillId="0" borderId="102" xfId="0" applyFont="1" applyFill="1" applyBorder="1" applyAlignment="1">
      <alignment/>
    </xf>
    <xf numFmtId="169" fontId="45" fillId="0" borderId="102" xfId="0" applyNumberFormat="1" applyFont="1" applyBorder="1" applyAlignment="1">
      <alignment horizontal="center" vertical="top" wrapText="1"/>
    </xf>
    <xf numFmtId="169" fontId="45" fillId="0" borderId="103" xfId="0" applyNumberFormat="1" applyFont="1" applyBorder="1" applyAlignment="1">
      <alignment horizontal="center" vertical="top" wrapText="1"/>
    </xf>
    <xf numFmtId="169" fontId="45" fillId="0" borderId="121" xfId="0" applyNumberFormat="1" applyFont="1" applyBorder="1" applyAlignment="1">
      <alignment horizontal="center" vertical="top" wrapText="1"/>
    </xf>
    <xf numFmtId="167" fontId="45" fillId="0" borderId="99" xfId="0" applyNumberFormat="1" applyFont="1" applyBorder="1" applyAlignment="1">
      <alignment horizontal="center" vertical="top" wrapText="1"/>
    </xf>
    <xf numFmtId="167" fontId="45" fillId="0" borderId="100" xfId="0" applyNumberFormat="1" applyFont="1" applyBorder="1" applyAlignment="1">
      <alignment horizontal="center" vertical="top" wrapText="1"/>
    </xf>
    <xf numFmtId="167" fontId="45" fillId="0" borderId="122" xfId="0" applyNumberFormat="1" applyFont="1" applyBorder="1" applyAlignment="1">
      <alignment horizontal="center" vertical="top" wrapText="1"/>
    </xf>
    <xf numFmtId="168" fontId="45" fillId="0" borderId="123" xfId="0" applyNumberFormat="1" applyFont="1" applyBorder="1" applyAlignment="1">
      <alignment horizontal="left" vertical="top" wrapText="1"/>
    </xf>
    <xf numFmtId="164" fontId="45" fillId="0" borderId="121" xfId="0" applyFont="1" applyBorder="1" applyAlignment="1">
      <alignment horizontal="center"/>
    </xf>
    <xf numFmtId="164" fontId="45" fillId="0" borderId="99" xfId="0" applyFont="1" applyBorder="1" applyAlignment="1">
      <alignment horizontal="left" vertical="top" wrapText="1"/>
    </xf>
    <xf numFmtId="164" fontId="45" fillId="0" borderId="100" xfId="0" applyFont="1" applyBorder="1" applyAlignment="1">
      <alignment horizontal="center"/>
    </xf>
    <xf numFmtId="164" fontId="45" fillId="0" borderId="122" xfId="0" applyFont="1" applyBorder="1" applyAlignment="1">
      <alignment horizontal="center"/>
    </xf>
    <xf numFmtId="164" fontId="45" fillId="0" borderId="0" xfId="0" applyFont="1" applyAlignment="1">
      <alignment/>
    </xf>
    <xf numFmtId="164" fontId="45" fillId="0" borderId="0" xfId="0" applyFont="1" applyFill="1" applyAlignment="1">
      <alignment/>
    </xf>
    <xf numFmtId="169" fontId="45" fillId="0" borderId="0" xfId="0" applyNumberFormat="1" applyFont="1" applyAlignment="1">
      <alignment horizontal="center" vertical="top" wrapText="1"/>
    </xf>
    <xf numFmtId="165" fontId="45" fillId="0" borderId="0" xfId="0" applyNumberFormat="1" applyFont="1" applyAlignment="1">
      <alignment horizontal="center" vertical="top" wrapText="1"/>
    </xf>
    <xf numFmtId="164" fontId="45" fillId="17" borderId="0" xfId="0" applyFont="1" applyFill="1" applyAlignment="1">
      <alignment/>
    </xf>
    <xf numFmtId="169" fontId="45" fillId="17" borderId="0" xfId="0" applyNumberFormat="1" applyFont="1" applyFill="1" applyAlignment="1">
      <alignment horizontal="center" vertical="top" wrapText="1"/>
    </xf>
    <xf numFmtId="165" fontId="45" fillId="17" borderId="0" xfId="0" applyNumberFormat="1" applyFont="1" applyFill="1" applyAlignment="1">
      <alignment horizontal="center" vertical="top" wrapText="1"/>
    </xf>
    <xf numFmtId="167" fontId="73" fillId="17" borderId="0" xfId="0" applyNumberFormat="1" applyFont="1" applyFill="1" applyAlignment="1">
      <alignment horizontal="center" vertical="top" wrapText="1"/>
    </xf>
    <xf numFmtId="164" fontId="0" fillId="17" borderId="0" xfId="0" applyFill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dxfs count="6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7200900</xdr:colOff>
      <xdr:row>0</xdr:row>
      <xdr:rowOff>123825</xdr:rowOff>
    </xdr:from>
    <xdr:to>
      <xdr:col>1</xdr:col>
      <xdr:colOff>8572500</xdr:colOff>
      <xdr:row>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896225" y="123825"/>
          <a:ext cx="1371600" cy="390525"/>
        </a:xfrm>
        <a:prstGeom prst="bevel">
          <a:avLst>
            <a:gd name="adj" fmla="val -42685"/>
          </a:avLst>
        </a:prstGeom>
        <a:solidFill>
          <a:srgbClr val="EAEAEA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/>
  </xdr:twoCellAnchor>
  <xdr:twoCellAnchor>
    <xdr:from>
      <xdr:col>1</xdr:col>
      <xdr:colOff>3762375</xdr:colOff>
      <xdr:row>63</xdr:row>
      <xdr:rowOff>76200</xdr:rowOff>
    </xdr:from>
    <xdr:to>
      <xdr:col>1</xdr:col>
      <xdr:colOff>6657975</xdr:colOff>
      <xdr:row>65</xdr:row>
      <xdr:rowOff>47625</xdr:rowOff>
    </xdr:to>
    <xdr:sp>
      <xdr:nvSpPr>
        <xdr:cNvPr id="2" name="AutoShape 8"/>
        <xdr:cNvSpPr>
          <a:spLocks/>
        </xdr:cNvSpPr>
      </xdr:nvSpPr>
      <xdr:spPr>
        <a:xfrm>
          <a:off x="4457700" y="26841450"/>
          <a:ext cx="2895600" cy="295275"/>
        </a:xfrm>
        <a:prstGeom prst="bevel">
          <a:avLst>
            <a:gd name="adj" fmla="val -42685"/>
          </a:avLst>
        </a:prstGeom>
        <a:solidFill>
          <a:srgbClr val="EAEAEA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152400</xdr:rowOff>
    </xdr:from>
    <xdr:to>
      <xdr:col>2</xdr:col>
      <xdr:colOff>1371600</xdr:colOff>
      <xdr:row>3</xdr:row>
      <xdr:rowOff>47625</xdr:rowOff>
    </xdr:to>
    <xdr:sp>
      <xdr:nvSpPr>
        <xdr:cNvPr id="1" name="AutoShape 293"/>
        <xdr:cNvSpPr>
          <a:spLocks/>
        </xdr:cNvSpPr>
      </xdr:nvSpPr>
      <xdr:spPr>
        <a:xfrm>
          <a:off x="276225" y="152400"/>
          <a:ext cx="2000250" cy="504825"/>
        </a:xfrm>
        <a:prstGeom prst="bevel">
          <a:avLst>
            <a:gd name="adj" fmla="val -42685"/>
          </a:avLst>
        </a:prstGeom>
        <a:solidFill>
          <a:srgbClr val="EAEAEA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360" tIns="22680" rIns="36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/>
  </xdr:twoCellAnchor>
  <xdr:twoCellAnchor>
    <xdr:from>
      <xdr:col>2</xdr:col>
      <xdr:colOff>1428750</xdr:colOff>
      <xdr:row>0</xdr:row>
      <xdr:rowOff>152400</xdr:rowOff>
    </xdr:from>
    <xdr:to>
      <xdr:col>5</xdr:col>
      <xdr:colOff>295275</xdr:colOff>
      <xdr:row>3</xdr:row>
      <xdr:rowOff>38100</xdr:rowOff>
    </xdr:to>
    <xdr:sp>
      <xdr:nvSpPr>
        <xdr:cNvPr id="2" name="AutoShape 312"/>
        <xdr:cNvSpPr>
          <a:spLocks/>
        </xdr:cNvSpPr>
      </xdr:nvSpPr>
      <xdr:spPr>
        <a:xfrm>
          <a:off x="2333625" y="152400"/>
          <a:ext cx="1600200" cy="495300"/>
        </a:xfrm>
        <a:prstGeom prst="bevel">
          <a:avLst>
            <a:gd name="adj" fmla="val -35000"/>
          </a:avLst>
        </a:prstGeom>
        <a:solidFill>
          <a:srgbClr val="EAEAEA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Перейти к перечню мероприятий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142875</xdr:rowOff>
    </xdr:from>
    <xdr:to>
      <xdr:col>3</xdr:col>
      <xdr:colOff>314325</xdr:colOff>
      <xdr:row>2</xdr:row>
      <xdr:rowOff>238125</xdr:rowOff>
    </xdr:to>
    <xdr:sp>
      <xdr:nvSpPr>
        <xdr:cNvPr id="1" name="AutoShape 13"/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Вернуться к заполнению отчета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409575</xdr:colOff>
      <xdr:row>102</xdr:row>
      <xdr:rowOff>95250</xdr:rowOff>
    </xdr:to>
    <xdr:sp fLocksText="0">
      <xdr:nvSpPr>
        <xdr:cNvPr id="2" name="Text Box 14"/>
        <xdr:cNvSpPr txBox="1">
          <a:spLocks noChangeArrowheads="1"/>
        </xdr:cNvSpPr>
      </xdr:nvSpPr>
      <xdr:spPr>
        <a:xfrm>
          <a:off x="1343025" y="172402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409575</xdr:colOff>
      <xdr:row>102</xdr:row>
      <xdr:rowOff>95250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1343025" y="17240250"/>
          <a:ext cx="476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409575</xdr:colOff>
      <xdr:row>81</xdr:row>
      <xdr:rowOff>85725</xdr:rowOff>
    </xdr:to>
    <xdr:sp fLocksText="0">
      <xdr:nvSpPr>
        <xdr:cNvPr id="4" name="Text Box 16"/>
        <xdr:cNvSpPr txBox="1">
          <a:spLocks noChangeArrowheads="1"/>
        </xdr:cNvSpPr>
      </xdr:nvSpPr>
      <xdr:spPr>
        <a:xfrm>
          <a:off x="1343025" y="13839825"/>
          <a:ext cx="476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60;&#1080;&#1085;&#1072;&#1085;&#1089;&#1086;&#1074;&#1086;&#1077;%20&#1091;&#1087;&#1088;&#1072;&#1074;&#1083;&#1077;&#1085;&#1080;&#1077;\&#1053;&#1072;&#1082;&#1086;&#1087;&#1080;&#1090;&#1077;&#1083;&#1100;&#1085;&#1072;&#1103;%20&#1087;&#1086;%20&#1055;&#1086;&#1082;&#1083;&#1086;&#1085;&#1082;&#1077;\_&#1055;&#1086;&#1082;&#1083;&#1086;&#1085;&#1082;&#1072;-&#1085;&#1072;&#1082;&#1086;&#1087;&#1080;&#1090;&#1077;&#1083;&#1100;&#1085;&#1072;&#1103;%20039-&#1089;&#1086;%20&#1089;&#1088;&#1072;&#1074;&#1085;&#1077;&#1085;&#1080;&#1077;&#1084;%20&#1089;&#1090;&#1072;&#1088;&#1086;&#1075;&#1086;%20&#1080;%20&#1085;&#1086;&#1074;&#1086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-подано"/>
      <sheetName val="Новый интерфейс"/>
      <sheetName val="Сравнение старого и нового"/>
      <sheetName val="Расчеты к ССР"/>
      <sheetName val="База"/>
      <sheetName val="Iss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ladimirova_ev@kurganobl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2"/>
  <sheetViews>
    <sheetView zoomScaleSheetLayoutView="100" workbookViewId="0" topLeftCell="A49">
      <selection activeCell="A1" sqref="A1"/>
    </sheetView>
  </sheetViews>
  <sheetFormatPr defaultColWidth="9.00390625" defaultRowHeight="12.75"/>
  <cols>
    <col min="1" max="1" width="9.125" style="1" customWidth="1"/>
    <col min="2" max="2" width="115.625" style="1" customWidth="1"/>
    <col min="3" max="3" width="34.625" style="1" customWidth="1"/>
    <col min="4" max="16384" width="9.125" style="1" customWidth="1"/>
  </cols>
  <sheetData>
    <row r="1" ht="12.75">
      <c r="A1" s="2" t="s">
        <v>0</v>
      </c>
    </row>
    <row r="2" ht="12.75">
      <c r="B2" s="3"/>
    </row>
    <row r="3" ht="12.75">
      <c r="B3" s="3"/>
    </row>
    <row r="5" ht="69.75" customHeight="1">
      <c r="B5" s="4" t="s">
        <v>1</v>
      </c>
    </row>
    <row r="6" spans="2:3" ht="12.75">
      <c r="B6" s="5" t="s">
        <v>2</v>
      </c>
      <c r="C6" s="6"/>
    </row>
    <row r="7" spans="2:3" ht="64.5" customHeight="1">
      <c r="B7" s="5" t="s">
        <v>3</v>
      </c>
      <c r="C7" s="6"/>
    </row>
    <row r="8" spans="2:3" ht="135" customHeight="1">
      <c r="B8" s="7" t="s">
        <v>4</v>
      </c>
      <c r="C8" s="6"/>
    </row>
    <row r="9" spans="2:3" ht="63" customHeight="1">
      <c r="B9" s="5" t="s">
        <v>5</v>
      </c>
      <c r="C9" s="6"/>
    </row>
    <row r="10" spans="2:3" ht="39" customHeight="1">
      <c r="B10" s="5" t="s">
        <v>6</v>
      </c>
      <c r="C10" s="6"/>
    </row>
    <row r="11" spans="2:3" ht="94.5" customHeight="1">
      <c r="B11" s="8" t="s">
        <v>7</v>
      </c>
      <c r="C11" s="6"/>
    </row>
    <row r="12" spans="2:3" ht="33" customHeight="1">
      <c r="B12" s="5" t="s">
        <v>8</v>
      </c>
      <c r="C12" s="6"/>
    </row>
    <row r="13" spans="2:3" ht="12.75">
      <c r="B13" s="5" t="s">
        <v>9</v>
      </c>
      <c r="C13" s="6"/>
    </row>
    <row r="14" spans="2:3" ht="12.75">
      <c r="B14" s="5" t="s">
        <v>10</v>
      </c>
      <c r="C14" s="6"/>
    </row>
    <row r="15" spans="2:3" ht="12.75">
      <c r="B15" s="9" t="s">
        <v>11</v>
      </c>
      <c r="C15" s="6"/>
    </row>
    <row r="16" spans="2:3" ht="12.75">
      <c r="B16" s="9" t="s">
        <v>12</v>
      </c>
      <c r="C16" s="6"/>
    </row>
    <row r="17" spans="2:3" ht="12.75">
      <c r="B17" s="5" t="s">
        <v>13</v>
      </c>
      <c r="C17" s="6"/>
    </row>
    <row r="18" spans="2:3" ht="6" customHeight="1">
      <c r="B18" s="10"/>
      <c r="C18" s="6"/>
    </row>
    <row r="19" spans="2:3" ht="44.25" customHeight="1">
      <c r="B19" s="8" t="s">
        <v>14</v>
      </c>
      <c r="C19" s="6"/>
    </row>
    <row r="20" spans="2:3" ht="12.75">
      <c r="B20" s="11" t="s">
        <v>15</v>
      </c>
      <c r="C20" s="6"/>
    </row>
    <row r="21" spans="2:3" ht="12.75">
      <c r="B21" s="11" t="s">
        <v>16</v>
      </c>
      <c r="C21" s="6"/>
    </row>
    <row r="22" spans="2:3" ht="12.75">
      <c r="B22" s="12" t="s">
        <v>17</v>
      </c>
      <c r="C22" s="6"/>
    </row>
    <row r="23" spans="2:3" ht="90.75" customHeight="1">
      <c r="B23" s="8" t="s">
        <v>18</v>
      </c>
      <c r="C23" s="6"/>
    </row>
    <row r="24" spans="2:3" ht="24.75" customHeight="1">
      <c r="B24" s="5" t="s">
        <v>19</v>
      </c>
      <c r="C24" s="6"/>
    </row>
    <row r="25" spans="2:3" ht="38.25" customHeight="1">
      <c r="B25" s="10" t="s">
        <v>20</v>
      </c>
      <c r="C25" s="6"/>
    </row>
    <row r="26" spans="2:3" ht="34.5" customHeight="1">
      <c r="B26" s="5" t="s">
        <v>21</v>
      </c>
      <c r="C26" s="6"/>
    </row>
    <row r="27" spans="2:3" ht="12.75">
      <c r="B27" s="10" t="s">
        <v>22</v>
      </c>
      <c r="C27" s="6"/>
    </row>
    <row r="28" spans="2:3" ht="57" customHeight="1">
      <c r="B28" s="5" t="s">
        <v>23</v>
      </c>
      <c r="C28" s="6"/>
    </row>
    <row r="29" spans="2:3" ht="72.75" customHeight="1">
      <c r="B29" s="10" t="s">
        <v>24</v>
      </c>
      <c r="C29" s="6"/>
    </row>
    <row r="30" spans="2:3" ht="67.5" customHeight="1">
      <c r="B30" s="13" t="s">
        <v>25</v>
      </c>
      <c r="C30" s="6"/>
    </row>
    <row r="31" spans="2:3" ht="40.5" customHeight="1">
      <c r="B31" s="13" t="s">
        <v>26</v>
      </c>
      <c r="C31" s="6"/>
    </row>
    <row r="32" spans="2:3" ht="12.75">
      <c r="B32" s="13" t="s">
        <v>27</v>
      </c>
      <c r="C32" s="6"/>
    </row>
    <row r="33" spans="2:3" ht="54" customHeight="1">
      <c r="B33" s="10" t="s">
        <v>28</v>
      </c>
      <c r="C33" s="6"/>
    </row>
    <row r="34" spans="2:3" ht="39" customHeight="1">
      <c r="B34" s="5" t="s">
        <v>29</v>
      </c>
      <c r="C34" s="6"/>
    </row>
    <row r="35" spans="2:3" ht="71.25" customHeight="1">
      <c r="B35" s="10" t="s">
        <v>30</v>
      </c>
      <c r="C35" s="6"/>
    </row>
    <row r="36" spans="2:3" ht="66" customHeight="1">
      <c r="B36" s="13" t="s">
        <v>31</v>
      </c>
      <c r="C36" s="6"/>
    </row>
    <row r="37" spans="2:3" ht="41.25" customHeight="1">
      <c r="B37" s="13" t="s">
        <v>32</v>
      </c>
      <c r="C37" s="6"/>
    </row>
    <row r="38" spans="2:3" ht="31.5" customHeight="1">
      <c r="B38" s="13" t="s">
        <v>33</v>
      </c>
      <c r="C38" s="6"/>
    </row>
    <row r="39" spans="2:3" ht="25.5" customHeight="1">
      <c r="B39" s="10" t="s">
        <v>34</v>
      </c>
      <c r="C39" s="6"/>
    </row>
    <row r="40" spans="2:3" ht="12.75">
      <c r="B40" s="5" t="s">
        <v>35</v>
      </c>
      <c r="C40" s="6"/>
    </row>
    <row r="41" spans="2:3" ht="57.75" customHeight="1">
      <c r="B41" s="10" t="s">
        <v>36</v>
      </c>
      <c r="C41" s="6"/>
    </row>
    <row r="42" spans="2:3" ht="73.5" customHeight="1">
      <c r="B42" s="13" t="s">
        <v>37</v>
      </c>
      <c r="C42" s="6"/>
    </row>
    <row r="43" spans="2:3" ht="45.75" customHeight="1">
      <c r="B43" s="13" t="s">
        <v>38</v>
      </c>
      <c r="C43" s="6"/>
    </row>
    <row r="44" spans="2:3" ht="29.25" customHeight="1">
      <c r="B44" s="13" t="s">
        <v>39</v>
      </c>
      <c r="C44" s="6"/>
    </row>
    <row r="45" spans="2:3" ht="34.5" customHeight="1">
      <c r="B45" s="10" t="s">
        <v>28</v>
      </c>
      <c r="C45" s="6"/>
    </row>
    <row r="46" spans="2:3" ht="44.25" customHeight="1">
      <c r="B46" s="5" t="s">
        <v>40</v>
      </c>
      <c r="C46" s="6"/>
    </row>
    <row r="47" spans="2:3" ht="76.5" customHeight="1">
      <c r="B47" s="14" t="s">
        <v>41</v>
      </c>
      <c r="C47" s="6"/>
    </row>
    <row r="48" spans="2:3" ht="12.75">
      <c r="B48" s="14" t="s">
        <v>42</v>
      </c>
      <c r="C48" s="6"/>
    </row>
    <row r="49" spans="2:3" ht="47.25" customHeight="1">
      <c r="B49" s="10" t="s">
        <v>28</v>
      </c>
      <c r="C49" s="6"/>
    </row>
    <row r="50" spans="2:3" ht="12.75">
      <c r="B50" s="5" t="s">
        <v>43</v>
      </c>
      <c r="C50" s="6"/>
    </row>
    <row r="51" spans="2:3" ht="12.75">
      <c r="B51" s="10" t="s">
        <v>44</v>
      </c>
      <c r="C51" s="6"/>
    </row>
    <row r="52" spans="2:3" ht="12.75">
      <c r="B52" s="13" t="s">
        <v>45</v>
      </c>
      <c r="C52" s="6"/>
    </row>
    <row r="53" spans="2:3" ht="12.75">
      <c r="B53" s="13" t="s">
        <v>46</v>
      </c>
      <c r="C53" s="6"/>
    </row>
    <row r="54" spans="2:3" ht="12.75">
      <c r="B54" s="13" t="s">
        <v>47</v>
      </c>
      <c r="C54" s="6"/>
    </row>
    <row r="55" spans="2:3" ht="12.75">
      <c r="B55" s="5" t="s">
        <v>48</v>
      </c>
      <c r="C55" s="6"/>
    </row>
    <row r="56" spans="2:3" ht="12.75">
      <c r="B56" s="10" t="s">
        <v>49</v>
      </c>
      <c r="C56" s="6"/>
    </row>
    <row r="57" spans="2:3" ht="12.75">
      <c r="B57" s="10" t="s">
        <v>50</v>
      </c>
      <c r="C57" s="6"/>
    </row>
    <row r="58" spans="2:3" ht="12.75">
      <c r="B58" s="8" t="s">
        <v>51</v>
      </c>
      <c r="C58" s="6"/>
    </row>
    <row r="59" spans="2:3" ht="12.75">
      <c r="B59" s="15"/>
      <c r="C59" s="6"/>
    </row>
    <row r="60" spans="2:3" ht="12.75">
      <c r="B60" s="16"/>
      <c r="C60" s="6"/>
    </row>
    <row r="61" spans="2:3" ht="12.75">
      <c r="B61" s="17" t="s">
        <v>52</v>
      </c>
      <c r="C61" s="6"/>
    </row>
    <row r="62" spans="2:3" ht="12.75">
      <c r="B62" s="17" t="s">
        <v>53</v>
      </c>
      <c r="C62" s="6"/>
    </row>
  </sheetData>
  <sheetProtection selectLockedCells="1" selectUnlockedCells="1"/>
  <printOptions/>
  <pageMargins left="0.32013888888888886" right="0.2" top="0.35" bottom="0.7201388888888889" header="0.5118055555555555" footer="0.5"/>
  <pageSetup fitToHeight="61" fitToWidth="1" horizontalDpi="300" verticalDpi="300" orientation="portrait" paperSize="9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4"/>
  <sheetViews>
    <sheetView tabSelected="1" zoomScale="70" zoomScaleNormal="70" zoomScaleSheetLayoutView="85" workbookViewId="0" topLeftCell="A1">
      <pane ySplit="10" topLeftCell="A88" activePane="bottomLeft" state="frozen"/>
      <selection pane="topLeft" activeCell="A1" sqref="A1"/>
      <selection pane="bottomLeft" activeCell="L94" sqref="L94"/>
    </sheetView>
  </sheetViews>
  <sheetFormatPr defaultColWidth="9.00390625" defaultRowHeight="12.75" outlineLevelRow="1" outlineLevelCol="1"/>
  <cols>
    <col min="1" max="1" width="5.00390625" style="18" customWidth="1"/>
    <col min="2" max="2" width="6.875" style="18" customWidth="1"/>
    <col min="3" max="3" width="24.75390625" style="0" customWidth="1"/>
    <col min="4" max="4" width="0" style="0" hidden="1" customWidth="1" outlineLevel="1"/>
    <col min="5" max="5" width="11.125" style="0" customWidth="1"/>
    <col min="6" max="7" width="10.625" style="0" customWidth="1"/>
    <col min="8" max="8" width="8.125" style="0" customWidth="1"/>
    <col min="9" max="9" width="6.875" style="0" customWidth="1"/>
    <col min="10" max="10" width="10.875" style="0" customWidth="1"/>
    <col min="11" max="11" width="10.375" style="0" customWidth="1"/>
    <col min="12" max="12" width="11.25390625" style="0" customWidth="1"/>
    <col min="13" max="13" width="10.875" style="0" customWidth="1"/>
    <col min="14" max="14" width="11.25390625" style="0" customWidth="1"/>
    <col min="15" max="15" width="11.75390625" style="0" customWidth="1"/>
    <col min="16" max="17" width="11.125" style="0" customWidth="1"/>
    <col min="18" max="18" width="8.00390625" style="0" customWidth="1"/>
    <col min="19" max="19" width="5.875" style="0" customWidth="1"/>
    <col min="20" max="21" width="11.125" style="0" customWidth="1"/>
    <col min="22" max="22" width="10.875" style="0" customWidth="1"/>
    <col min="23" max="24" width="12.00390625" style="0" customWidth="1"/>
    <col min="25" max="25" width="35.125" style="0" customWidth="1"/>
  </cols>
  <sheetData>
    <row r="1" spans="1:26" s="1" customFormat="1" ht="20.25" customHeight="1">
      <c r="A1" s="19"/>
      <c r="B1" s="20"/>
      <c r="C1" s="21"/>
      <c r="D1" s="21"/>
      <c r="E1" s="21"/>
      <c r="F1" s="21"/>
      <c r="G1" s="21"/>
      <c r="H1" s="21"/>
      <c r="I1" s="21"/>
      <c r="J1" s="21"/>
      <c r="K1" s="22"/>
      <c r="M1" s="23"/>
      <c r="N1" s="23" t="s">
        <v>54</v>
      </c>
      <c r="O1" s="22"/>
      <c r="P1" s="22"/>
      <c r="Q1" s="22"/>
      <c r="S1" s="24"/>
      <c r="T1" s="24"/>
      <c r="U1" s="21"/>
      <c r="V1" s="21"/>
      <c r="W1" s="21"/>
      <c r="X1" s="21"/>
      <c r="Y1" s="21"/>
      <c r="Z1" s="22"/>
    </row>
    <row r="2" spans="1:26" s="1" customFormat="1" ht="15" customHeight="1">
      <c r="A2" s="20"/>
      <c r="B2" s="20"/>
      <c r="C2" s="25"/>
      <c r="D2" s="25"/>
      <c r="E2" s="26"/>
      <c r="F2" s="27"/>
      <c r="G2" s="27"/>
      <c r="H2" s="27"/>
      <c r="I2" s="27"/>
      <c r="J2" s="27"/>
      <c r="K2" s="28"/>
      <c r="M2" s="27"/>
      <c r="N2" s="27" t="s">
        <v>55</v>
      </c>
      <c r="O2" s="28"/>
      <c r="P2" s="28"/>
      <c r="Q2" s="28"/>
      <c r="R2" s="26"/>
      <c r="S2" s="26"/>
      <c r="T2" s="26"/>
      <c r="U2" s="26"/>
      <c r="V2" s="26"/>
      <c r="W2" s="26"/>
      <c r="X2" s="26"/>
      <c r="Y2" s="26"/>
      <c r="Z2" s="22"/>
    </row>
    <row r="3" spans="1:26" s="1" customFormat="1" ht="12.75">
      <c r="A3" s="26"/>
      <c r="B3" s="26"/>
      <c r="C3" s="26"/>
      <c r="D3" s="26"/>
      <c r="I3" s="29"/>
      <c r="J3" s="30" t="s">
        <v>56</v>
      </c>
      <c r="K3" s="30"/>
      <c r="L3" s="30"/>
      <c r="M3" s="30"/>
      <c r="N3" s="30"/>
      <c r="O3" s="30"/>
      <c r="P3" s="30"/>
      <c r="Q3" s="30"/>
      <c r="R3" s="30"/>
      <c r="S3" s="31"/>
      <c r="T3" s="31"/>
      <c r="U3" s="31"/>
      <c r="V3" s="32"/>
      <c r="W3" s="32"/>
      <c r="X3" s="32"/>
      <c r="Y3" s="32"/>
      <c r="Z3" s="32"/>
    </row>
    <row r="4" spans="1:26" s="1" customFormat="1" ht="12.75" customHeight="1">
      <c r="A4" s="33"/>
      <c r="B4" s="33"/>
      <c r="C4" s="34"/>
      <c r="D4" s="34"/>
      <c r="E4" s="35"/>
      <c r="F4" s="34"/>
      <c r="G4" s="34"/>
      <c r="H4" s="34"/>
      <c r="I4" s="34"/>
      <c r="J4" s="34"/>
      <c r="K4" s="36"/>
      <c r="N4" s="34" t="s">
        <v>57</v>
      </c>
      <c r="O4" s="22"/>
      <c r="P4" s="37"/>
      <c r="Q4" s="37"/>
      <c r="R4" s="38"/>
      <c r="S4" s="38"/>
      <c r="T4" s="39"/>
      <c r="U4" s="26"/>
      <c r="V4" s="26"/>
      <c r="W4" s="26"/>
      <c r="X4" s="26"/>
      <c r="Y4" s="26"/>
      <c r="Z4" s="22"/>
    </row>
    <row r="5" spans="1:26" s="1" customFormat="1" ht="21.75" customHeight="1">
      <c r="A5" s="33"/>
      <c r="B5" s="33"/>
      <c r="C5" s="40"/>
      <c r="D5" s="40"/>
      <c r="F5" s="40"/>
      <c r="G5" s="40"/>
      <c r="H5" s="41"/>
      <c r="I5" s="42"/>
      <c r="L5" s="43" t="s">
        <v>58</v>
      </c>
      <c r="M5" s="44">
        <v>4</v>
      </c>
      <c r="N5" s="45" t="s">
        <v>59</v>
      </c>
      <c r="O5" s="45">
        <v>2011</v>
      </c>
      <c r="P5" s="46" t="s">
        <v>60</v>
      </c>
      <c r="Q5" s="46"/>
      <c r="R5" s="37"/>
      <c r="S5" s="40"/>
      <c r="T5" s="40"/>
      <c r="U5" s="47"/>
      <c r="V5" s="40"/>
      <c r="W5" s="40"/>
      <c r="Y5" s="41" t="s">
        <v>61</v>
      </c>
      <c r="Z5" s="22"/>
    </row>
    <row r="6" spans="1:26" ht="17.25" customHeight="1">
      <c r="A6" s="48" t="s">
        <v>62</v>
      </c>
      <c r="B6" s="49" t="s">
        <v>63</v>
      </c>
      <c r="C6" s="50" t="s">
        <v>64</v>
      </c>
      <c r="D6" s="51" t="s">
        <v>65</v>
      </c>
      <c r="E6" s="52" t="s">
        <v>66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3" t="s">
        <v>67</v>
      </c>
      <c r="Z6" s="54"/>
    </row>
    <row r="7" spans="1:26" ht="12.75">
      <c r="A7" s="48"/>
      <c r="B7" s="49"/>
      <c r="C7" s="50"/>
      <c r="D7" s="51"/>
      <c r="E7" s="55" t="s">
        <v>68</v>
      </c>
      <c r="F7" s="55"/>
      <c r="G7" s="55"/>
      <c r="H7" s="55"/>
      <c r="I7" s="55"/>
      <c r="J7" s="55"/>
      <c r="K7" s="55"/>
      <c r="L7" s="55"/>
      <c r="M7" s="55"/>
      <c r="N7" s="55"/>
      <c r="O7" s="55" t="s">
        <v>69</v>
      </c>
      <c r="P7" s="55"/>
      <c r="Q7" s="55"/>
      <c r="R7" s="55"/>
      <c r="S7" s="55"/>
      <c r="T7" s="55"/>
      <c r="U7" s="55"/>
      <c r="V7" s="55"/>
      <c r="W7" s="55"/>
      <c r="X7" s="55"/>
      <c r="Y7" s="53"/>
      <c r="Z7" s="54"/>
    </row>
    <row r="8" spans="1:26" ht="87.75" customHeight="1">
      <c r="A8" s="48"/>
      <c r="B8" s="49"/>
      <c r="C8" s="50"/>
      <c r="D8" s="51"/>
      <c r="E8" s="50" t="s">
        <v>70</v>
      </c>
      <c r="F8" s="56" t="s">
        <v>71</v>
      </c>
      <c r="G8" s="56"/>
      <c r="H8" s="56" t="s">
        <v>72</v>
      </c>
      <c r="I8" s="56"/>
      <c r="J8" s="57" t="s">
        <v>73</v>
      </c>
      <c r="K8" s="57"/>
      <c r="L8" s="50" t="s">
        <v>74</v>
      </c>
      <c r="M8" s="57" t="s">
        <v>75</v>
      </c>
      <c r="N8" s="57"/>
      <c r="O8" s="58" t="s">
        <v>76</v>
      </c>
      <c r="P8" s="56" t="s">
        <v>71</v>
      </c>
      <c r="Q8" s="56"/>
      <c r="R8" s="56" t="s">
        <v>72</v>
      </c>
      <c r="S8" s="56"/>
      <c r="T8" s="57" t="s">
        <v>73</v>
      </c>
      <c r="U8" s="57"/>
      <c r="V8" s="50" t="s">
        <v>74</v>
      </c>
      <c r="W8" s="57" t="s">
        <v>75</v>
      </c>
      <c r="X8" s="57"/>
      <c r="Y8" s="53"/>
      <c r="Z8" s="54"/>
    </row>
    <row r="9" spans="1:26" ht="120.75" customHeight="1">
      <c r="A9" s="48"/>
      <c r="B9" s="49"/>
      <c r="C9" s="50"/>
      <c r="D9" s="51"/>
      <c r="E9" s="50"/>
      <c r="F9" s="59" t="s">
        <v>77</v>
      </c>
      <c r="G9" s="60" t="s">
        <v>78</v>
      </c>
      <c r="H9" s="61" t="s">
        <v>79</v>
      </c>
      <c r="I9" s="61" t="s">
        <v>80</v>
      </c>
      <c r="J9" s="61" t="s">
        <v>81</v>
      </c>
      <c r="K9" s="61" t="s">
        <v>82</v>
      </c>
      <c r="L9" s="50"/>
      <c r="M9" s="59" t="s">
        <v>81</v>
      </c>
      <c r="N9" s="59" t="s">
        <v>82</v>
      </c>
      <c r="O9" s="58"/>
      <c r="P9" s="59" t="s">
        <v>77</v>
      </c>
      <c r="Q9" s="60" t="s">
        <v>78</v>
      </c>
      <c r="R9" s="61" t="s">
        <v>79</v>
      </c>
      <c r="S9" s="61" t="s">
        <v>80</v>
      </c>
      <c r="T9" s="61" t="s">
        <v>81</v>
      </c>
      <c r="U9" s="61" t="s">
        <v>82</v>
      </c>
      <c r="V9" s="50"/>
      <c r="W9" s="59" t="s">
        <v>81</v>
      </c>
      <c r="X9" s="59" t="s">
        <v>82</v>
      </c>
      <c r="Y9" s="53"/>
      <c r="Z9" s="54"/>
    </row>
    <row r="10" spans="1:26" ht="12.75">
      <c r="A10" s="62" t="s">
        <v>83</v>
      </c>
      <c r="B10" s="62" t="s">
        <v>84</v>
      </c>
      <c r="C10" s="63">
        <v>3</v>
      </c>
      <c r="D10" s="63"/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>
        <v>11</v>
      </c>
      <c r="M10" s="63">
        <v>12</v>
      </c>
      <c r="N10" s="63">
        <v>13</v>
      </c>
      <c r="O10" s="63">
        <v>14</v>
      </c>
      <c r="P10" s="63">
        <v>15</v>
      </c>
      <c r="Q10" s="63">
        <v>16</v>
      </c>
      <c r="R10" s="63">
        <v>17</v>
      </c>
      <c r="S10" s="63">
        <v>18</v>
      </c>
      <c r="T10" s="63">
        <v>19</v>
      </c>
      <c r="U10" s="63">
        <v>20</v>
      </c>
      <c r="V10" s="63">
        <v>21</v>
      </c>
      <c r="W10" s="63">
        <v>22</v>
      </c>
      <c r="X10" s="63">
        <v>23</v>
      </c>
      <c r="Y10" s="64">
        <v>24</v>
      </c>
      <c r="Z10" s="54"/>
    </row>
    <row r="11" spans="1:26" s="77" customFormat="1" ht="12.75">
      <c r="A11" s="65" t="s">
        <v>85</v>
      </c>
      <c r="B11" s="66" t="s">
        <v>86</v>
      </c>
      <c r="C11" s="67" t="s">
        <v>87</v>
      </c>
      <c r="D11" s="68"/>
      <c r="E11" s="69">
        <f aca="true" t="shared" si="0" ref="E11:X11">E12+E66+E60</f>
        <v>11086.5</v>
      </c>
      <c r="F11" s="70">
        <f t="shared" si="0"/>
        <v>11110.2</v>
      </c>
      <c r="G11" s="70">
        <f>G12+G66+G60</f>
        <v>0</v>
      </c>
      <c r="H11" s="71">
        <f t="shared" si="0"/>
        <v>23</v>
      </c>
      <c r="I11" s="71">
        <f t="shared" si="0"/>
        <v>23</v>
      </c>
      <c r="J11" s="72">
        <f t="shared" si="0"/>
        <v>11110.2</v>
      </c>
      <c r="K11" s="70">
        <f t="shared" si="0"/>
        <v>5708.299999999999</v>
      </c>
      <c r="L11" s="70">
        <f t="shared" si="0"/>
        <v>11110.2</v>
      </c>
      <c r="M11" s="70">
        <f t="shared" si="0"/>
        <v>11110.2</v>
      </c>
      <c r="N11" s="73">
        <f t="shared" si="0"/>
        <v>5708.299999999999</v>
      </c>
      <c r="O11" s="74">
        <f t="shared" si="0"/>
        <v>0</v>
      </c>
      <c r="P11" s="70">
        <f t="shared" si="0"/>
        <v>0</v>
      </c>
      <c r="Q11" s="70">
        <f>Q12+Q66+Q60</f>
        <v>0</v>
      </c>
      <c r="R11" s="71">
        <f t="shared" si="0"/>
        <v>0</v>
      </c>
      <c r="S11" s="71">
        <f t="shared" si="0"/>
        <v>0</v>
      </c>
      <c r="T11" s="70">
        <f t="shared" si="0"/>
        <v>0</v>
      </c>
      <c r="U11" s="70">
        <f t="shared" si="0"/>
        <v>0</v>
      </c>
      <c r="V11" s="70">
        <f t="shared" si="0"/>
        <v>0</v>
      </c>
      <c r="W11" s="70">
        <f t="shared" si="0"/>
        <v>0</v>
      </c>
      <c r="X11" s="73">
        <f t="shared" si="0"/>
        <v>0</v>
      </c>
      <c r="Y11" s="75" t="s">
        <v>86</v>
      </c>
      <c r="Z11" s="76"/>
    </row>
    <row r="12" spans="1:26" s="77" customFormat="1" ht="12.75">
      <c r="A12" s="78" t="s">
        <v>88</v>
      </c>
      <c r="B12" s="79" t="s">
        <v>86</v>
      </c>
      <c r="C12" s="80" t="s">
        <v>89</v>
      </c>
      <c r="D12" s="81"/>
      <c r="E12" s="82">
        <f>SUM(E13:E17)</f>
        <v>5685</v>
      </c>
      <c r="F12" s="83">
        <f aca="true" t="shared" si="1" ref="F12:X12">SUM(F13:F17)</f>
        <v>5708.7</v>
      </c>
      <c r="G12" s="83">
        <f>SUM(G13:G17)</f>
        <v>0</v>
      </c>
      <c r="H12" s="84">
        <f t="shared" si="1"/>
        <v>10</v>
      </c>
      <c r="I12" s="84">
        <f t="shared" si="1"/>
        <v>10</v>
      </c>
      <c r="J12" s="83">
        <f t="shared" si="1"/>
        <v>5708.7</v>
      </c>
      <c r="K12" s="83">
        <f t="shared" si="1"/>
        <v>311.4</v>
      </c>
      <c r="L12" s="83">
        <f t="shared" si="1"/>
        <v>5708.7</v>
      </c>
      <c r="M12" s="83">
        <f t="shared" si="1"/>
        <v>5708.7</v>
      </c>
      <c r="N12" s="85">
        <f t="shared" si="1"/>
        <v>311.4</v>
      </c>
      <c r="O12" s="86">
        <f t="shared" si="1"/>
        <v>0</v>
      </c>
      <c r="P12" s="83">
        <f t="shared" si="1"/>
        <v>0</v>
      </c>
      <c r="Q12" s="83">
        <f>SUM(Q13:Q17)</f>
        <v>0</v>
      </c>
      <c r="R12" s="84">
        <f t="shared" si="1"/>
        <v>0</v>
      </c>
      <c r="S12" s="84">
        <f t="shared" si="1"/>
        <v>0</v>
      </c>
      <c r="T12" s="83">
        <f t="shared" si="1"/>
        <v>0</v>
      </c>
      <c r="U12" s="83">
        <f t="shared" si="1"/>
        <v>0</v>
      </c>
      <c r="V12" s="83">
        <f t="shared" si="1"/>
        <v>0</v>
      </c>
      <c r="W12" s="83">
        <f t="shared" si="1"/>
        <v>0</v>
      </c>
      <c r="X12" s="85">
        <f t="shared" si="1"/>
        <v>0</v>
      </c>
      <c r="Y12" s="87" t="s">
        <v>86</v>
      </c>
      <c r="Z12" s="76"/>
    </row>
    <row r="13" spans="1:26" s="77" customFormat="1" ht="18" customHeight="1">
      <c r="A13" s="78" t="s">
        <v>90</v>
      </c>
      <c r="B13" s="79" t="s">
        <v>86</v>
      </c>
      <c r="C13" s="88" t="s">
        <v>91</v>
      </c>
      <c r="D13" s="89"/>
      <c r="E13" s="82">
        <f>E18</f>
        <v>5565.6</v>
      </c>
      <c r="F13" s="83">
        <f aca="true" t="shared" si="2" ref="F13:X13">F18</f>
        <v>5589.3</v>
      </c>
      <c r="G13" s="83">
        <f>G18</f>
        <v>0</v>
      </c>
      <c r="H13" s="84">
        <f t="shared" si="2"/>
        <v>8</v>
      </c>
      <c r="I13" s="84">
        <f t="shared" si="2"/>
        <v>8</v>
      </c>
      <c r="J13" s="90">
        <f t="shared" si="2"/>
        <v>5589.3</v>
      </c>
      <c r="K13" s="83">
        <f t="shared" si="2"/>
        <v>192</v>
      </c>
      <c r="L13" s="83">
        <f t="shared" si="2"/>
        <v>5589.3</v>
      </c>
      <c r="M13" s="83">
        <f t="shared" si="2"/>
        <v>5589.3</v>
      </c>
      <c r="N13" s="85">
        <f t="shared" si="2"/>
        <v>192</v>
      </c>
      <c r="O13" s="86">
        <f t="shared" si="2"/>
        <v>0</v>
      </c>
      <c r="P13" s="83">
        <f t="shared" si="2"/>
        <v>0</v>
      </c>
      <c r="Q13" s="83">
        <f>Q18</f>
        <v>0</v>
      </c>
      <c r="R13" s="84">
        <f t="shared" si="2"/>
        <v>0</v>
      </c>
      <c r="S13" s="84">
        <f t="shared" si="2"/>
        <v>0</v>
      </c>
      <c r="T13" s="83">
        <f t="shared" si="2"/>
        <v>0</v>
      </c>
      <c r="U13" s="83">
        <f t="shared" si="2"/>
        <v>0</v>
      </c>
      <c r="V13" s="83">
        <f t="shared" si="2"/>
        <v>0</v>
      </c>
      <c r="W13" s="83">
        <f t="shared" si="2"/>
        <v>0</v>
      </c>
      <c r="X13" s="85">
        <f t="shared" si="2"/>
        <v>0</v>
      </c>
      <c r="Y13" s="87" t="s">
        <v>86</v>
      </c>
      <c r="Z13" s="76"/>
    </row>
    <row r="14" spans="1:26" s="77" customFormat="1" ht="39" customHeight="1">
      <c r="A14" s="78" t="s">
        <v>92</v>
      </c>
      <c r="B14" s="79" t="s">
        <v>86</v>
      </c>
      <c r="C14" s="88" t="s">
        <v>93</v>
      </c>
      <c r="D14" s="89"/>
      <c r="E14" s="82">
        <f>E42</f>
        <v>0</v>
      </c>
      <c r="F14" s="83">
        <f aca="true" t="shared" si="3" ref="F14:X14">F42</f>
        <v>0</v>
      </c>
      <c r="G14" s="83">
        <f>G42</f>
        <v>0</v>
      </c>
      <c r="H14" s="84">
        <f t="shared" si="3"/>
        <v>0</v>
      </c>
      <c r="I14" s="84">
        <f t="shared" si="3"/>
        <v>0</v>
      </c>
      <c r="J14" s="83">
        <f t="shared" si="3"/>
        <v>0</v>
      </c>
      <c r="K14" s="83">
        <f t="shared" si="3"/>
        <v>0</v>
      </c>
      <c r="L14" s="83">
        <f t="shared" si="3"/>
        <v>0</v>
      </c>
      <c r="M14" s="83">
        <f t="shared" si="3"/>
        <v>0</v>
      </c>
      <c r="N14" s="85">
        <f t="shared" si="3"/>
        <v>0</v>
      </c>
      <c r="O14" s="86">
        <f t="shared" si="3"/>
        <v>0</v>
      </c>
      <c r="P14" s="83">
        <f t="shared" si="3"/>
        <v>0</v>
      </c>
      <c r="Q14" s="83">
        <f>Q42</f>
        <v>0</v>
      </c>
      <c r="R14" s="84">
        <f t="shared" si="3"/>
        <v>0</v>
      </c>
      <c r="S14" s="84">
        <f t="shared" si="3"/>
        <v>0</v>
      </c>
      <c r="T14" s="83">
        <f t="shared" si="3"/>
        <v>0</v>
      </c>
      <c r="U14" s="83">
        <f t="shared" si="3"/>
        <v>0</v>
      </c>
      <c r="V14" s="83">
        <f t="shared" si="3"/>
        <v>0</v>
      </c>
      <c r="W14" s="83">
        <f t="shared" si="3"/>
        <v>0</v>
      </c>
      <c r="X14" s="85">
        <f t="shared" si="3"/>
        <v>0</v>
      </c>
      <c r="Y14" s="87" t="s">
        <v>86</v>
      </c>
      <c r="Z14" s="76"/>
    </row>
    <row r="15" spans="1:26" s="77" customFormat="1" ht="12.75">
      <c r="A15" s="78" t="s">
        <v>94</v>
      </c>
      <c r="B15" s="79" t="s">
        <v>86</v>
      </c>
      <c r="C15" s="88" t="s">
        <v>95</v>
      </c>
      <c r="D15" s="89"/>
      <c r="E15" s="82">
        <f>E50</f>
        <v>119.4</v>
      </c>
      <c r="F15" s="83">
        <f aca="true" t="shared" si="4" ref="F15:X15">F50</f>
        <v>119.4</v>
      </c>
      <c r="G15" s="83">
        <f>G50</f>
        <v>0</v>
      </c>
      <c r="H15" s="84">
        <f t="shared" si="4"/>
        <v>2</v>
      </c>
      <c r="I15" s="84">
        <f t="shared" si="4"/>
        <v>2</v>
      </c>
      <c r="J15" s="83">
        <f t="shared" si="4"/>
        <v>119.4</v>
      </c>
      <c r="K15" s="83">
        <f t="shared" si="4"/>
        <v>119.4</v>
      </c>
      <c r="L15" s="83">
        <f t="shared" si="4"/>
        <v>119.4</v>
      </c>
      <c r="M15" s="83">
        <f t="shared" si="4"/>
        <v>119.4</v>
      </c>
      <c r="N15" s="85">
        <f t="shared" si="4"/>
        <v>119.4</v>
      </c>
      <c r="O15" s="86">
        <f t="shared" si="4"/>
        <v>0</v>
      </c>
      <c r="P15" s="83">
        <f t="shared" si="4"/>
        <v>0</v>
      </c>
      <c r="Q15" s="83">
        <f>Q50</f>
        <v>0</v>
      </c>
      <c r="R15" s="84">
        <f t="shared" si="4"/>
        <v>0</v>
      </c>
      <c r="S15" s="84">
        <f t="shared" si="4"/>
        <v>0</v>
      </c>
      <c r="T15" s="83">
        <f t="shared" si="4"/>
        <v>0</v>
      </c>
      <c r="U15" s="83">
        <f t="shared" si="4"/>
        <v>0</v>
      </c>
      <c r="V15" s="83">
        <f t="shared" si="4"/>
        <v>0</v>
      </c>
      <c r="W15" s="83">
        <f t="shared" si="4"/>
        <v>0</v>
      </c>
      <c r="X15" s="85">
        <f t="shared" si="4"/>
        <v>0</v>
      </c>
      <c r="Y15" s="87" t="s">
        <v>86</v>
      </c>
      <c r="Z15" s="76"/>
    </row>
    <row r="16" spans="1:26" s="77" customFormat="1" ht="18.75" customHeight="1">
      <c r="A16" s="78" t="s">
        <v>96</v>
      </c>
      <c r="B16" s="79" t="s">
        <v>86</v>
      </c>
      <c r="C16" s="88" t="s">
        <v>97</v>
      </c>
      <c r="D16" s="89"/>
      <c r="E16" s="82">
        <f>E56</f>
        <v>0</v>
      </c>
      <c r="F16" s="83">
        <f aca="true" t="shared" si="5" ref="F16:X16">F56</f>
        <v>0</v>
      </c>
      <c r="G16" s="83">
        <f>G56</f>
        <v>0</v>
      </c>
      <c r="H16" s="84">
        <f t="shared" si="5"/>
        <v>0</v>
      </c>
      <c r="I16" s="84">
        <f t="shared" si="5"/>
        <v>0</v>
      </c>
      <c r="J16" s="83">
        <f t="shared" si="5"/>
        <v>0</v>
      </c>
      <c r="K16" s="83">
        <f t="shared" si="5"/>
        <v>0</v>
      </c>
      <c r="L16" s="83">
        <f t="shared" si="5"/>
        <v>0</v>
      </c>
      <c r="M16" s="83">
        <f t="shared" si="5"/>
        <v>0</v>
      </c>
      <c r="N16" s="85">
        <f t="shared" si="5"/>
        <v>0</v>
      </c>
      <c r="O16" s="86">
        <f t="shared" si="5"/>
        <v>0</v>
      </c>
      <c r="P16" s="83">
        <f t="shared" si="5"/>
        <v>0</v>
      </c>
      <c r="Q16" s="83">
        <f>Q56</f>
        <v>0</v>
      </c>
      <c r="R16" s="84">
        <f t="shared" si="5"/>
        <v>0</v>
      </c>
      <c r="S16" s="84">
        <f t="shared" si="5"/>
        <v>0</v>
      </c>
      <c r="T16" s="83">
        <f t="shared" si="5"/>
        <v>0</v>
      </c>
      <c r="U16" s="83">
        <f t="shared" si="5"/>
        <v>0</v>
      </c>
      <c r="V16" s="83">
        <f t="shared" si="5"/>
        <v>0</v>
      </c>
      <c r="W16" s="83">
        <f t="shared" si="5"/>
        <v>0</v>
      </c>
      <c r="X16" s="85">
        <f t="shared" si="5"/>
        <v>0</v>
      </c>
      <c r="Y16" s="87" t="s">
        <v>86</v>
      </c>
      <c r="Z16" s="76"/>
    </row>
    <row r="17" spans="1:26" s="77" customFormat="1" ht="18.75" customHeight="1">
      <c r="A17" s="91" t="s">
        <v>98</v>
      </c>
      <c r="B17" s="92" t="s">
        <v>86</v>
      </c>
      <c r="C17" s="93" t="s">
        <v>99</v>
      </c>
      <c r="D17" s="94"/>
      <c r="E17" s="95" t="s">
        <v>86</v>
      </c>
      <c r="F17" s="96" t="s">
        <v>86</v>
      </c>
      <c r="G17" s="96" t="s">
        <v>86</v>
      </c>
      <c r="H17" s="97" t="s">
        <v>86</v>
      </c>
      <c r="I17" s="97" t="s">
        <v>86</v>
      </c>
      <c r="J17" s="96" t="s">
        <v>86</v>
      </c>
      <c r="K17" s="96" t="s">
        <v>86</v>
      </c>
      <c r="L17" s="96" t="s">
        <v>86</v>
      </c>
      <c r="M17" s="96" t="s">
        <v>86</v>
      </c>
      <c r="N17" s="98" t="s">
        <v>86</v>
      </c>
      <c r="O17" s="99" t="s">
        <v>86</v>
      </c>
      <c r="P17" s="96" t="s">
        <v>86</v>
      </c>
      <c r="Q17" s="96" t="s">
        <v>86</v>
      </c>
      <c r="R17" s="97" t="s">
        <v>86</v>
      </c>
      <c r="S17" s="97" t="s">
        <v>86</v>
      </c>
      <c r="T17" s="96" t="s">
        <v>86</v>
      </c>
      <c r="U17" s="96" t="s">
        <v>86</v>
      </c>
      <c r="V17" s="96" t="s">
        <v>86</v>
      </c>
      <c r="W17" s="96" t="s">
        <v>86</v>
      </c>
      <c r="X17" s="98" t="s">
        <v>86</v>
      </c>
      <c r="Y17" s="100" t="s">
        <v>86</v>
      </c>
      <c r="Z17" s="76"/>
    </row>
    <row r="18" spans="1:26" s="77" customFormat="1" ht="18" customHeight="1">
      <c r="A18" s="101" t="s">
        <v>100</v>
      </c>
      <c r="B18" s="102"/>
      <c r="C18" s="103" t="s">
        <v>101</v>
      </c>
      <c r="D18" s="104"/>
      <c r="E18" s="105">
        <f>E19+E29</f>
        <v>5565.6</v>
      </c>
      <c r="F18" s="106">
        <f aca="true" t="shared" si="6" ref="F18:X18">F19+F29</f>
        <v>5589.3</v>
      </c>
      <c r="G18" s="106">
        <f>G19+G29</f>
        <v>0</v>
      </c>
      <c r="H18" s="107">
        <f t="shared" si="6"/>
        <v>8</v>
      </c>
      <c r="I18" s="107">
        <f t="shared" si="6"/>
        <v>8</v>
      </c>
      <c r="J18" s="106">
        <f t="shared" si="6"/>
        <v>5589.3</v>
      </c>
      <c r="K18" s="106">
        <f t="shared" si="6"/>
        <v>192</v>
      </c>
      <c r="L18" s="106">
        <f t="shared" si="6"/>
        <v>5589.3</v>
      </c>
      <c r="M18" s="106">
        <f t="shared" si="6"/>
        <v>5589.3</v>
      </c>
      <c r="N18" s="108">
        <f t="shared" si="6"/>
        <v>192</v>
      </c>
      <c r="O18" s="105">
        <f t="shared" si="6"/>
        <v>0</v>
      </c>
      <c r="P18" s="106">
        <f t="shared" si="6"/>
        <v>0</v>
      </c>
      <c r="Q18" s="106">
        <f>Q19+Q29</f>
        <v>0</v>
      </c>
      <c r="R18" s="107">
        <f t="shared" si="6"/>
        <v>0</v>
      </c>
      <c r="S18" s="107">
        <f t="shared" si="6"/>
        <v>0</v>
      </c>
      <c r="T18" s="106">
        <f t="shared" si="6"/>
        <v>0</v>
      </c>
      <c r="U18" s="106">
        <f t="shared" si="6"/>
        <v>0</v>
      </c>
      <c r="V18" s="106">
        <f t="shared" si="6"/>
        <v>0</v>
      </c>
      <c r="W18" s="106">
        <f t="shared" si="6"/>
        <v>0</v>
      </c>
      <c r="X18" s="108">
        <f t="shared" si="6"/>
        <v>0</v>
      </c>
      <c r="Y18" s="109" t="s">
        <v>86</v>
      </c>
      <c r="Z18" s="76"/>
    </row>
    <row r="19" spans="1:26" s="77" customFormat="1" ht="15.75" customHeight="1">
      <c r="A19" s="110" t="s">
        <v>102</v>
      </c>
      <c r="B19" s="111"/>
      <c r="C19" s="112" t="s">
        <v>103</v>
      </c>
      <c r="D19" s="113"/>
      <c r="E19" s="114">
        <f>E20+SUM(E24:E28)</f>
        <v>4585.6</v>
      </c>
      <c r="F19" s="115">
        <f aca="true" t="shared" si="7" ref="F19:X19">F20+SUM(F24:F28)</f>
        <v>4609.3</v>
      </c>
      <c r="G19" s="115">
        <f>G20+SUM(G24:G28)</f>
        <v>0</v>
      </c>
      <c r="H19" s="116">
        <f t="shared" si="7"/>
        <v>6</v>
      </c>
      <c r="I19" s="116">
        <f t="shared" si="7"/>
        <v>6</v>
      </c>
      <c r="J19" s="115">
        <f t="shared" si="7"/>
        <v>4609.3</v>
      </c>
      <c r="K19" s="115">
        <f t="shared" si="7"/>
        <v>0</v>
      </c>
      <c r="L19" s="115">
        <f t="shared" si="7"/>
        <v>4609.3</v>
      </c>
      <c r="M19" s="115">
        <f t="shared" si="7"/>
        <v>4609.3</v>
      </c>
      <c r="N19" s="117">
        <f t="shared" si="7"/>
        <v>0</v>
      </c>
      <c r="O19" s="118">
        <f t="shared" si="7"/>
        <v>0</v>
      </c>
      <c r="P19" s="115">
        <f t="shared" si="7"/>
        <v>0</v>
      </c>
      <c r="Q19" s="115">
        <f>Q20+SUM(Q24:Q28)</f>
        <v>0</v>
      </c>
      <c r="R19" s="116">
        <f t="shared" si="7"/>
        <v>0</v>
      </c>
      <c r="S19" s="116">
        <f t="shared" si="7"/>
        <v>0</v>
      </c>
      <c r="T19" s="115">
        <f t="shared" si="7"/>
        <v>0</v>
      </c>
      <c r="U19" s="115">
        <f t="shared" si="7"/>
        <v>0</v>
      </c>
      <c r="V19" s="115">
        <f t="shared" si="7"/>
        <v>0</v>
      </c>
      <c r="W19" s="115">
        <f t="shared" si="7"/>
        <v>0</v>
      </c>
      <c r="X19" s="117">
        <f t="shared" si="7"/>
        <v>0</v>
      </c>
      <c r="Y19" s="119" t="s">
        <v>86</v>
      </c>
      <c r="Z19" s="76"/>
    </row>
    <row r="20" spans="1:26" s="77" customFormat="1" ht="47.25" customHeight="1">
      <c r="A20" s="120" t="s">
        <v>104</v>
      </c>
      <c r="B20" s="121" t="s">
        <v>105</v>
      </c>
      <c r="C20" s="122" t="s">
        <v>106</v>
      </c>
      <c r="D20" s="123"/>
      <c r="E20" s="124">
        <f>E21+E22+E23</f>
        <v>4585.6</v>
      </c>
      <c r="F20" s="125">
        <f aca="true" t="shared" si="8" ref="F20:X20">F21+F22+F23</f>
        <v>4609.3</v>
      </c>
      <c r="G20" s="125">
        <f>G21+G22+G23</f>
        <v>0</v>
      </c>
      <c r="H20" s="126">
        <f t="shared" si="8"/>
        <v>6</v>
      </c>
      <c r="I20" s="126">
        <f t="shared" si="8"/>
        <v>6</v>
      </c>
      <c r="J20" s="125">
        <f t="shared" si="8"/>
        <v>4609.3</v>
      </c>
      <c r="K20" s="125">
        <f t="shared" si="8"/>
        <v>0</v>
      </c>
      <c r="L20" s="125">
        <f t="shared" si="8"/>
        <v>4609.3</v>
      </c>
      <c r="M20" s="125">
        <f t="shared" si="8"/>
        <v>4609.3</v>
      </c>
      <c r="N20" s="127">
        <f t="shared" si="8"/>
        <v>0</v>
      </c>
      <c r="O20" s="128">
        <f t="shared" si="8"/>
        <v>0</v>
      </c>
      <c r="P20" s="125">
        <f t="shared" si="8"/>
        <v>0</v>
      </c>
      <c r="Q20" s="125">
        <f>Q21+Q22+Q23</f>
        <v>0</v>
      </c>
      <c r="R20" s="126">
        <f t="shared" si="8"/>
        <v>0</v>
      </c>
      <c r="S20" s="126">
        <f t="shared" si="8"/>
        <v>0</v>
      </c>
      <c r="T20" s="125">
        <f t="shared" si="8"/>
        <v>0</v>
      </c>
      <c r="U20" s="125">
        <f t="shared" si="8"/>
        <v>0</v>
      </c>
      <c r="V20" s="125">
        <f t="shared" si="8"/>
        <v>0</v>
      </c>
      <c r="W20" s="125">
        <f t="shared" si="8"/>
        <v>0</v>
      </c>
      <c r="X20" s="127">
        <f t="shared" si="8"/>
        <v>0</v>
      </c>
      <c r="Y20" s="129" t="s">
        <v>86</v>
      </c>
      <c r="Z20" s="76"/>
    </row>
    <row r="21" spans="1:26" s="77" customFormat="1" ht="12.75">
      <c r="A21" s="130"/>
      <c r="B21" s="131" t="s">
        <v>107</v>
      </c>
      <c r="C21" s="132" t="s">
        <v>108</v>
      </c>
      <c r="D21" s="133" t="s">
        <v>109</v>
      </c>
      <c r="E21" s="134"/>
      <c r="F21" s="135"/>
      <c r="G21" s="135"/>
      <c r="H21" s="136"/>
      <c r="I21" s="136"/>
      <c r="J21" s="135"/>
      <c r="K21" s="135"/>
      <c r="L21" s="135"/>
      <c r="M21" s="135"/>
      <c r="N21" s="137"/>
      <c r="O21" s="134"/>
      <c r="P21" s="135"/>
      <c r="Q21" s="135"/>
      <c r="R21" s="136"/>
      <c r="S21" s="136"/>
      <c r="T21" s="135"/>
      <c r="U21" s="135"/>
      <c r="V21" s="135"/>
      <c r="W21" s="135"/>
      <c r="X21" s="137"/>
      <c r="Y21" s="138"/>
      <c r="Z21" s="76"/>
    </row>
    <row r="22" spans="1:26" s="77" customFormat="1" ht="12.75">
      <c r="A22" s="130"/>
      <c r="B22" s="139" t="s">
        <v>110</v>
      </c>
      <c r="C22" s="140" t="s">
        <v>111</v>
      </c>
      <c r="D22" s="141" t="s">
        <v>109</v>
      </c>
      <c r="E22" s="142">
        <v>4585.6</v>
      </c>
      <c r="F22" s="143">
        <v>4609.3</v>
      </c>
      <c r="G22" s="143">
        <v>0</v>
      </c>
      <c r="H22" s="144">
        <v>6</v>
      </c>
      <c r="I22" s="144">
        <v>6</v>
      </c>
      <c r="J22" s="143">
        <v>4609.3</v>
      </c>
      <c r="K22" s="143">
        <v>0</v>
      </c>
      <c r="L22" s="143">
        <v>4609.3</v>
      </c>
      <c r="M22" s="143">
        <v>4609.3</v>
      </c>
      <c r="N22" s="143">
        <v>0</v>
      </c>
      <c r="O22" s="142"/>
      <c r="P22" s="143"/>
      <c r="Q22" s="143"/>
      <c r="R22" s="144"/>
      <c r="S22" s="144"/>
      <c r="T22" s="143"/>
      <c r="U22" s="143"/>
      <c r="V22" s="143"/>
      <c r="W22" s="143"/>
      <c r="X22" s="145"/>
      <c r="Y22" s="146" t="s">
        <v>112</v>
      </c>
      <c r="Z22" s="76"/>
    </row>
    <row r="23" spans="1:26" s="77" customFormat="1" ht="12.75">
      <c r="A23" s="147"/>
      <c r="B23" s="139" t="s">
        <v>113</v>
      </c>
      <c r="C23" s="140" t="s">
        <v>114</v>
      </c>
      <c r="D23" s="141" t="s">
        <v>109</v>
      </c>
      <c r="E23" s="142"/>
      <c r="F23" s="143"/>
      <c r="G23" s="143"/>
      <c r="H23" s="144"/>
      <c r="I23" s="144"/>
      <c r="J23" s="143"/>
      <c r="K23" s="143"/>
      <c r="L23" s="143"/>
      <c r="M23" s="143"/>
      <c r="N23" s="145"/>
      <c r="O23" s="142"/>
      <c r="P23" s="143"/>
      <c r="Q23" s="143"/>
      <c r="R23" s="144"/>
      <c r="S23" s="144"/>
      <c r="T23" s="143"/>
      <c r="U23" s="143"/>
      <c r="V23" s="143"/>
      <c r="W23" s="143"/>
      <c r="X23" s="145"/>
      <c r="Y23" s="146"/>
      <c r="Z23" s="76"/>
    </row>
    <row r="24" spans="1:26" s="77" customFormat="1" ht="39" customHeight="1">
      <c r="A24" s="148" t="s">
        <v>115</v>
      </c>
      <c r="B24" s="139" t="s">
        <v>116</v>
      </c>
      <c r="C24" s="149" t="s">
        <v>117</v>
      </c>
      <c r="D24" s="133" t="s">
        <v>109</v>
      </c>
      <c r="E24" s="142"/>
      <c r="F24" s="143"/>
      <c r="G24" s="143"/>
      <c r="H24" s="144"/>
      <c r="I24" s="144"/>
      <c r="J24" s="143"/>
      <c r="K24" s="143"/>
      <c r="L24" s="143"/>
      <c r="M24" s="143"/>
      <c r="N24" s="145"/>
      <c r="O24" s="142"/>
      <c r="P24" s="143"/>
      <c r="Q24" s="143"/>
      <c r="R24" s="144"/>
      <c r="S24" s="144"/>
      <c r="T24" s="143"/>
      <c r="U24" s="143"/>
      <c r="V24" s="143"/>
      <c r="W24" s="143"/>
      <c r="X24" s="145"/>
      <c r="Y24" s="146"/>
      <c r="Z24" s="76"/>
    </row>
    <row r="25" spans="1:26" s="77" customFormat="1" ht="23.25" customHeight="1">
      <c r="A25" s="148" t="s">
        <v>118</v>
      </c>
      <c r="B25" s="139" t="s">
        <v>119</v>
      </c>
      <c r="C25" s="149" t="s">
        <v>120</v>
      </c>
      <c r="D25" s="133" t="s">
        <v>109</v>
      </c>
      <c r="E25" s="142"/>
      <c r="F25" s="143"/>
      <c r="G25" s="143"/>
      <c r="H25" s="144"/>
      <c r="I25" s="144"/>
      <c r="J25" s="143"/>
      <c r="K25" s="143"/>
      <c r="L25" s="143"/>
      <c r="M25" s="143"/>
      <c r="N25" s="145"/>
      <c r="O25" s="142"/>
      <c r="P25" s="143"/>
      <c r="Q25" s="143"/>
      <c r="R25" s="144"/>
      <c r="S25" s="144"/>
      <c r="T25" s="143"/>
      <c r="U25" s="143"/>
      <c r="V25" s="143"/>
      <c r="W25" s="143"/>
      <c r="X25" s="145"/>
      <c r="Y25" s="146"/>
      <c r="Z25" s="76"/>
    </row>
    <row r="26" spans="1:26" s="77" customFormat="1" ht="12.75">
      <c r="A26" s="148" t="s">
        <v>121</v>
      </c>
      <c r="B26" s="139" t="s">
        <v>122</v>
      </c>
      <c r="C26" s="149" t="s">
        <v>123</v>
      </c>
      <c r="D26" s="133" t="s">
        <v>109</v>
      </c>
      <c r="E26" s="142"/>
      <c r="F26" s="143"/>
      <c r="G26" s="143"/>
      <c r="H26" s="144"/>
      <c r="I26" s="144"/>
      <c r="J26" s="143"/>
      <c r="K26" s="143"/>
      <c r="L26" s="143"/>
      <c r="M26" s="143"/>
      <c r="N26" s="145"/>
      <c r="O26" s="142"/>
      <c r="P26" s="143"/>
      <c r="Q26" s="143"/>
      <c r="R26" s="144"/>
      <c r="S26" s="144"/>
      <c r="T26" s="143"/>
      <c r="U26" s="143"/>
      <c r="V26" s="143"/>
      <c r="W26" s="143"/>
      <c r="X26" s="145"/>
      <c r="Y26" s="146"/>
      <c r="Z26" s="76"/>
    </row>
    <row r="27" spans="1:26" s="77" customFormat="1" ht="12.75">
      <c r="A27" s="148" t="s">
        <v>124</v>
      </c>
      <c r="B27" s="139" t="s">
        <v>125</v>
      </c>
      <c r="C27" s="149" t="s">
        <v>126</v>
      </c>
      <c r="D27" s="133" t="s">
        <v>109</v>
      </c>
      <c r="E27" s="142"/>
      <c r="F27" s="143"/>
      <c r="G27" s="143"/>
      <c r="H27" s="144"/>
      <c r="I27" s="144"/>
      <c r="J27" s="143"/>
      <c r="K27" s="143"/>
      <c r="L27" s="143"/>
      <c r="M27" s="143"/>
      <c r="N27" s="145"/>
      <c r="O27" s="142"/>
      <c r="P27" s="143"/>
      <c r="Q27" s="143"/>
      <c r="R27" s="144"/>
      <c r="S27" s="144"/>
      <c r="T27" s="143"/>
      <c r="U27" s="143"/>
      <c r="V27" s="143"/>
      <c r="W27" s="143"/>
      <c r="X27" s="145"/>
      <c r="Y27" s="146"/>
      <c r="Z27" s="76"/>
    </row>
    <row r="28" spans="1:26" s="77" customFormat="1" ht="12.75">
      <c r="A28" s="150" t="s">
        <v>127</v>
      </c>
      <c r="B28" s="151" t="s">
        <v>128</v>
      </c>
      <c r="C28" s="152" t="s">
        <v>129</v>
      </c>
      <c r="D28" s="133" t="s">
        <v>109</v>
      </c>
      <c r="E28" s="153"/>
      <c r="F28" s="154"/>
      <c r="G28" s="154"/>
      <c r="H28" s="155"/>
      <c r="I28" s="155"/>
      <c r="J28" s="154"/>
      <c r="K28" s="154"/>
      <c r="L28" s="154"/>
      <c r="M28" s="154"/>
      <c r="N28" s="156"/>
      <c r="O28" s="153"/>
      <c r="P28" s="154"/>
      <c r="Q28" s="154"/>
      <c r="R28" s="155"/>
      <c r="S28" s="155"/>
      <c r="T28" s="154"/>
      <c r="U28" s="154"/>
      <c r="V28" s="154"/>
      <c r="W28" s="154"/>
      <c r="X28" s="156"/>
      <c r="Y28" s="157"/>
      <c r="Z28" s="76"/>
    </row>
    <row r="29" spans="1:26" s="77" customFormat="1" ht="21" customHeight="1">
      <c r="A29" s="158" t="s">
        <v>130</v>
      </c>
      <c r="B29" s="159"/>
      <c r="C29" s="160" t="s">
        <v>131</v>
      </c>
      <c r="D29" s="161"/>
      <c r="E29" s="162">
        <f>SUM(E30:E41)</f>
        <v>980</v>
      </c>
      <c r="F29" s="163">
        <f aca="true" t="shared" si="9" ref="F29:X29">SUM(F30:F41)</f>
        <v>980</v>
      </c>
      <c r="G29" s="163">
        <f t="shared" si="9"/>
        <v>0</v>
      </c>
      <c r="H29" s="164">
        <f t="shared" si="9"/>
        <v>2</v>
      </c>
      <c r="I29" s="164">
        <f t="shared" si="9"/>
        <v>2</v>
      </c>
      <c r="J29" s="163">
        <f t="shared" si="9"/>
        <v>980</v>
      </c>
      <c r="K29" s="163">
        <f t="shared" si="9"/>
        <v>192</v>
      </c>
      <c r="L29" s="163">
        <f t="shared" si="9"/>
        <v>980</v>
      </c>
      <c r="M29" s="163">
        <f t="shared" si="9"/>
        <v>980</v>
      </c>
      <c r="N29" s="165">
        <f t="shared" si="9"/>
        <v>192</v>
      </c>
      <c r="O29" s="162">
        <f t="shared" si="9"/>
        <v>0</v>
      </c>
      <c r="P29" s="163">
        <f t="shared" si="9"/>
        <v>0</v>
      </c>
      <c r="Q29" s="163">
        <f t="shared" si="9"/>
        <v>0</v>
      </c>
      <c r="R29" s="164">
        <f t="shared" si="9"/>
        <v>0</v>
      </c>
      <c r="S29" s="164">
        <f t="shared" si="9"/>
        <v>0</v>
      </c>
      <c r="T29" s="163">
        <f t="shared" si="9"/>
        <v>0</v>
      </c>
      <c r="U29" s="163">
        <f t="shared" si="9"/>
        <v>0</v>
      </c>
      <c r="V29" s="163">
        <f t="shared" si="9"/>
        <v>0</v>
      </c>
      <c r="W29" s="163">
        <f t="shared" si="9"/>
        <v>0</v>
      </c>
      <c r="X29" s="165">
        <f t="shared" si="9"/>
        <v>0</v>
      </c>
      <c r="Y29" s="166" t="s">
        <v>86</v>
      </c>
      <c r="Z29" s="76"/>
    </row>
    <row r="30" spans="1:26" s="77" customFormat="1" ht="12.75">
      <c r="A30" s="167" t="s">
        <v>132</v>
      </c>
      <c r="B30" s="168" t="s">
        <v>133</v>
      </c>
      <c r="C30" s="169" t="s">
        <v>134</v>
      </c>
      <c r="D30" s="133" t="s">
        <v>109</v>
      </c>
      <c r="E30" s="134"/>
      <c r="F30" s="135"/>
      <c r="G30" s="135"/>
      <c r="H30" s="136"/>
      <c r="I30" s="136"/>
      <c r="J30" s="135"/>
      <c r="K30" s="135"/>
      <c r="L30" s="135"/>
      <c r="M30" s="135"/>
      <c r="N30" s="137"/>
      <c r="O30" s="134"/>
      <c r="P30" s="135"/>
      <c r="Q30" s="135"/>
      <c r="R30" s="136"/>
      <c r="S30" s="136"/>
      <c r="T30" s="135"/>
      <c r="U30" s="135"/>
      <c r="V30" s="135"/>
      <c r="W30" s="135"/>
      <c r="X30" s="137"/>
      <c r="Y30" s="170"/>
      <c r="Z30" s="76"/>
    </row>
    <row r="31" spans="1:26" s="77" customFormat="1" ht="12.75">
      <c r="A31" s="148" t="s">
        <v>135</v>
      </c>
      <c r="B31" s="139" t="s">
        <v>136</v>
      </c>
      <c r="C31" s="171" t="s">
        <v>137</v>
      </c>
      <c r="D31" s="133" t="s">
        <v>109</v>
      </c>
      <c r="E31" s="142">
        <v>580</v>
      </c>
      <c r="F31" s="143">
        <v>580</v>
      </c>
      <c r="G31" s="143">
        <v>0</v>
      </c>
      <c r="H31" s="144">
        <v>1</v>
      </c>
      <c r="I31" s="144">
        <v>1</v>
      </c>
      <c r="J31" s="143">
        <v>580</v>
      </c>
      <c r="K31" s="143">
        <v>192</v>
      </c>
      <c r="L31" s="143">
        <v>580</v>
      </c>
      <c r="M31" s="143">
        <v>580</v>
      </c>
      <c r="N31" s="143">
        <v>192</v>
      </c>
      <c r="O31" s="142"/>
      <c r="P31" s="143"/>
      <c r="Q31" s="143"/>
      <c r="R31" s="144"/>
      <c r="S31" s="144"/>
      <c r="T31" s="143"/>
      <c r="U31" s="143"/>
      <c r="V31" s="143"/>
      <c r="W31" s="143"/>
      <c r="X31" s="145"/>
      <c r="Y31" s="172" t="s">
        <v>138</v>
      </c>
      <c r="Z31" s="76"/>
    </row>
    <row r="32" spans="1:26" s="77" customFormat="1" ht="12.75">
      <c r="A32" s="148" t="s">
        <v>139</v>
      </c>
      <c r="B32" s="139" t="s">
        <v>140</v>
      </c>
      <c r="C32" s="171" t="s">
        <v>141</v>
      </c>
      <c r="D32" s="133" t="s">
        <v>109</v>
      </c>
      <c r="E32" s="142"/>
      <c r="F32" s="143"/>
      <c r="G32" s="143"/>
      <c r="H32" s="144"/>
      <c r="I32" s="144"/>
      <c r="J32" s="143"/>
      <c r="K32" s="143"/>
      <c r="L32" s="143"/>
      <c r="M32" s="143"/>
      <c r="N32" s="145"/>
      <c r="O32" s="142"/>
      <c r="P32" s="143"/>
      <c r="Q32" s="143"/>
      <c r="R32" s="144"/>
      <c r="S32" s="144"/>
      <c r="T32" s="143"/>
      <c r="U32" s="143"/>
      <c r="V32" s="143"/>
      <c r="W32" s="143"/>
      <c r="X32" s="145"/>
      <c r="Y32" s="172"/>
      <c r="Z32" s="76"/>
    </row>
    <row r="33" spans="1:26" s="77" customFormat="1" ht="409.5">
      <c r="A33" s="148" t="s">
        <v>142</v>
      </c>
      <c r="B33" s="139" t="s">
        <v>143</v>
      </c>
      <c r="C33" s="171" t="s">
        <v>144</v>
      </c>
      <c r="D33" s="133" t="s">
        <v>109</v>
      </c>
      <c r="E33" s="142">
        <v>400</v>
      </c>
      <c r="F33" s="143">
        <v>400</v>
      </c>
      <c r="G33" s="143">
        <v>0</v>
      </c>
      <c r="H33" s="144">
        <v>1</v>
      </c>
      <c r="I33" s="144">
        <v>1</v>
      </c>
      <c r="J33" s="143">
        <v>400</v>
      </c>
      <c r="K33" s="143">
        <v>0</v>
      </c>
      <c r="L33" s="143">
        <v>400</v>
      </c>
      <c r="M33" s="143">
        <v>400</v>
      </c>
      <c r="N33" s="145">
        <v>0</v>
      </c>
      <c r="O33" s="142"/>
      <c r="P33" s="143"/>
      <c r="Q33" s="143"/>
      <c r="R33" s="144"/>
      <c r="S33" s="144"/>
      <c r="T33" s="143"/>
      <c r="U33" s="143"/>
      <c r="V33" s="143"/>
      <c r="W33" s="143"/>
      <c r="X33" s="145"/>
      <c r="Y33" s="172" t="s">
        <v>145</v>
      </c>
      <c r="Z33" s="76"/>
    </row>
    <row r="34" spans="1:26" s="77" customFormat="1" ht="409.5">
      <c r="A34" s="148" t="s">
        <v>146</v>
      </c>
      <c r="B34" s="139" t="s">
        <v>147</v>
      </c>
      <c r="C34" s="171" t="s">
        <v>148</v>
      </c>
      <c r="D34" s="133" t="s">
        <v>109</v>
      </c>
      <c r="E34" s="142"/>
      <c r="F34" s="143"/>
      <c r="G34" s="143"/>
      <c r="H34" s="144"/>
      <c r="I34" s="144"/>
      <c r="J34" s="143"/>
      <c r="K34" s="143"/>
      <c r="L34" s="143"/>
      <c r="M34" s="143"/>
      <c r="N34" s="145"/>
      <c r="O34" s="142"/>
      <c r="P34" s="143"/>
      <c r="Q34" s="143"/>
      <c r="R34" s="144"/>
      <c r="S34" s="144"/>
      <c r="T34" s="143"/>
      <c r="U34" s="143"/>
      <c r="V34" s="143"/>
      <c r="W34" s="143"/>
      <c r="X34" s="145"/>
      <c r="Y34" s="172"/>
      <c r="Z34" s="76"/>
    </row>
    <row r="35" spans="1:26" s="77" customFormat="1" ht="409.5">
      <c r="A35" s="148" t="s">
        <v>149</v>
      </c>
      <c r="B35" s="139" t="s">
        <v>150</v>
      </c>
      <c r="C35" s="171" t="s">
        <v>151</v>
      </c>
      <c r="D35" s="133" t="s">
        <v>109</v>
      </c>
      <c r="E35" s="142"/>
      <c r="F35" s="143"/>
      <c r="G35" s="143"/>
      <c r="H35" s="144"/>
      <c r="I35" s="144"/>
      <c r="J35" s="143"/>
      <c r="K35" s="143"/>
      <c r="L35" s="143"/>
      <c r="M35" s="143"/>
      <c r="N35" s="145"/>
      <c r="O35" s="142"/>
      <c r="P35" s="143"/>
      <c r="Q35" s="143"/>
      <c r="R35" s="144"/>
      <c r="S35" s="144"/>
      <c r="T35" s="143"/>
      <c r="U35" s="143"/>
      <c r="V35" s="143"/>
      <c r="W35" s="143"/>
      <c r="X35" s="145"/>
      <c r="Y35" s="172"/>
      <c r="Z35" s="76"/>
    </row>
    <row r="36" spans="1:26" s="77" customFormat="1" ht="12.75">
      <c r="A36" s="148" t="s">
        <v>152</v>
      </c>
      <c r="B36" s="139" t="s">
        <v>153</v>
      </c>
      <c r="C36" s="171" t="s">
        <v>154</v>
      </c>
      <c r="D36" s="133" t="s">
        <v>109</v>
      </c>
      <c r="E36" s="142"/>
      <c r="F36" s="143"/>
      <c r="G36" s="143"/>
      <c r="H36" s="144"/>
      <c r="I36" s="144"/>
      <c r="J36" s="143"/>
      <c r="K36" s="143"/>
      <c r="L36" s="143"/>
      <c r="M36" s="143"/>
      <c r="N36" s="145"/>
      <c r="O36" s="142"/>
      <c r="P36" s="143"/>
      <c r="Q36" s="143"/>
      <c r="R36" s="144"/>
      <c r="S36" s="144"/>
      <c r="T36" s="143"/>
      <c r="U36" s="143"/>
      <c r="V36" s="143"/>
      <c r="W36" s="143"/>
      <c r="X36" s="145"/>
      <c r="Y36" s="172"/>
      <c r="Z36" s="76"/>
    </row>
    <row r="37" spans="1:26" s="77" customFormat="1" ht="12.75">
      <c r="A37" s="148" t="s">
        <v>155</v>
      </c>
      <c r="B37" s="139" t="s">
        <v>156</v>
      </c>
      <c r="C37" s="171" t="s">
        <v>157</v>
      </c>
      <c r="D37" s="133" t="s">
        <v>109</v>
      </c>
      <c r="E37" s="142"/>
      <c r="F37" s="143"/>
      <c r="G37" s="143"/>
      <c r="H37" s="144"/>
      <c r="I37" s="144"/>
      <c r="J37" s="143"/>
      <c r="K37" s="143"/>
      <c r="L37" s="143"/>
      <c r="M37" s="143"/>
      <c r="N37" s="145"/>
      <c r="O37" s="142"/>
      <c r="P37" s="143"/>
      <c r="Q37" s="143"/>
      <c r="R37" s="144"/>
      <c r="S37" s="144"/>
      <c r="T37" s="143"/>
      <c r="U37" s="143"/>
      <c r="V37" s="143"/>
      <c r="W37" s="143"/>
      <c r="X37" s="145"/>
      <c r="Y37" s="172"/>
      <c r="Z37" s="76"/>
    </row>
    <row r="38" spans="1:26" s="77" customFormat="1" ht="12.75">
      <c r="A38" s="148" t="s">
        <v>158</v>
      </c>
      <c r="B38" s="139" t="s">
        <v>159</v>
      </c>
      <c r="C38" s="171" t="s">
        <v>160</v>
      </c>
      <c r="D38" s="133" t="s">
        <v>109</v>
      </c>
      <c r="E38" s="142"/>
      <c r="F38" s="143"/>
      <c r="G38" s="143"/>
      <c r="H38" s="144"/>
      <c r="I38" s="144"/>
      <c r="J38" s="143"/>
      <c r="K38" s="143"/>
      <c r="L38" s="143"/>
      <c r="M38" s="143"/>
      <c r="N38" s="145"/>
      <c r="O38" s="142"/>
      <c r="P38" s="143"/>
      <c r="Q38" s="143"/>
      <c r="R38" s="144"/>
      <c r="S38" s="144"/>
      <c r="T38" s="143"/>
      <c r="U38" s="143"/>
      <c r="V38" s="143"/>
      <c r="W38" s="143"/>
      <c r="X38" s="145"/>
      <c r="Y38" s="172"/>
      <c r="Z38" s="76"/>
    </row>
    <row r="39" spans="1:26" s="77" customFormat="1" ht="12.75">
      <c r="A39" s="148" t="s">
        <v>161</v>
      </c>
      <c r="B39" s="139" t="s">
        <v>162</v>
      </c>
      <c r="C39" s="171" t="s">
        <v>163</v>
      </c>
      <c r="D39" s="133" t="s">
        <v>109</v>
      </c>
      <c r="E39" s="142"/>
      <c r="F39" s="143"/>
      <c r="G39" s="143"/>
      <c r="H39" s="144"/>
      <c r="I39" s="144"/>
      <c r="J39" s="143"/>
      <c r="K39" s="143"/>
      <c r="L39" s="143"/>
      <c r="M39" s="143"/>
      <c r="N39" s="145"/>
      <c r="O39" s="142"/>
      <c r="P39" s="143"/>
      <c r="Q39" s="143"/>
      <c r="R39" s="144"/>
      <c r="S39" s="144"/>
      <c r="T39" s="143"/>
      <c r="U39" s="143"/>
      <c r="V39" s="143"/>
      <c r="W39" s="143"/>
      <c r="X39" s="145"/>
      <c r="Y39" s="172"/>
      <c r="Z39" s="76"/>
    </row>
    <row r="40" spans="1:26" s="77" customFormat="1" ht="12.75">
      <c r="A40" s="148" t="s">
        <v>164</v>
      </c>
      <c r="B40" s="139" t="s">
        <v>165</v>
      </c>
      <c r="C40" s="171" t="s">
        <v>166</v>
      </c>
      <c r="D40" s="133" t="s">
        <v>109</v>
      </c>
      <c r="E40" s="142"/>
      <c r="F40" s="143"/>
      <c r="G40" s="143"/>
      <c r="H40" s="144"/>
      <c r="I40" s="144"/>
      <c r="J40" s="143"/>
      <c r="K40" s="143"/>
      <c r="L40" s="143"/>
      <c r="M40" s="143"/>
      <c r="N40" s="145"/>
      <c r="O40" s="142"/>
      <c r="P40" s="143"/>
      <c r="Q40" s="143"/>
      <c r="R40" s="144"/>
      <c r="S40" s="144"/>
      <c r="T40" s="143"/>
      <c r="U40" s="143"/>
      <c r="V40" s="143"/>
      <c r="W40" s="143"/>
      <c r="X40" s="145"/>
      <c r="Y40" s="172"/>
      <c r="Z40" s="76"/>
    </row>
    <row r="41" spans="1:26" s="77" customFormat="1" ht="79.5" customHeight="1">
      <c r="A41" s="150" t="s">
        <v>167</v>
      </c>
      <c r="B41" s="151" t="s">
        <v>168</v>
      </c>
      <c r="C41" s="173" t="s">
        <v>169</v>
      </c>
      <c r="D41" s="133" t="s">
        <v>109</v>
      </c>
      <c r="E41" s="153"/>
      <c r="F41" s="154"/>
      <c r="G41" s="154"/>
      <c r="H41" s="155"/>
      <c r="I41" s="155"/>
      <c r="J41" s="154"/>
      <c r="K41" s="154"/>
      <c r="L41" s="154"/>
      <c r="M41" s="154"/>
      <c r="N41" s="156"/>
      <c r="O41" s="153"/>
      <c r="P41" s="154"/>
      <c r="Q41" s="154"/>
      <c r="R41" s="155"/>
      <c r="S41" s="155"/>
      <c r="T41" s="154"/>
      <c r="U41" s="154"/>
      <c r="V41" s="154"/>
      <c r="W41" s="154"/>
      <c r="X41" s="156"/>
      <c r="Y41" s="174"/>
      <c r="Z41" s="76"/>
    </row>
    <row r="42" spans="1:26" s="77" customFormat="1" ht="12.75">
      <c r="A42" s="175" t="s">
        <v>170</v>
      </c>
      <c r="B42" s="176"/>
      <c r="C42" s="103" t="s">
        <v>171</v>
      </c>
      <c r="D42" s="177"/>
      <c r="E42" s="178">
        <f>E43+E46</f>
        <v>0</v>
      </c>
      <c r="F42" s="179">
        <f aca="true" t="shared" si="10" ref="F42:X42">F43+F46</f>
        <v>0</v>
      </c>
      <c r="G42" s="179">
        <f>G43+G46</f>
        <v>0</v>
      </c>
      <c r="H42" s="180">
        <f t="shared" si="10"/>
        <v>0</v>
      </c>
      <c r="I42" s="180">
        <f t="shared" si="10"/>
        <v>0</v>
      </c>
      <c r="J42" s="179">
        <f t="shared" si="10"/>
        <v>0</v>
      </c>
      <c r="K42" s="179">
        <f t="shared" si="10"/>
        <v>0</v>
      </c>
      <c r="L42" s="179">
        <f t="shared" si="10"/>
        <v>0</v>
      </c>
      <c r="M42" s="179">
        <f t="shared" si="10"/>
        <v>0</v>
      </c>
      <c r="N42" s="181">
        <f t="shared" si="10"/>
        <v>0</v>
      </c>
      <c r="O42" s="178">
        <f t="shared" si="10"/>
        <v>0</v>
      </c>
      <c r="P42" s="179">
        <f t="shared" si="10"/>
        <v>0</v>
      </c>
      <c r="Q42" s="179">
        <f>Q43+Q46</f>
        <v>0</v>
      </c>
      <c r="R42" s="180">
        <f t="shared" si="10"/>
        <v>0</v>
      </c>
      <c r="S42" s="180">
        <f t="shared" si="10"/>
        <v>0</v>
      </c>
      <c r="T42" s="179">
        <f t="shared" si="10"/>
        <v>0</v>
      </c>
      <c r="U42" s="179">
        <f t="shared" si="10"/>
        <v>0</v>
      </c>
      <c r="V42" s="179">
        <f t="shared" si="10"/>
        <v>0</v>
      </c>
      <c r="W42" s="179">
        <f t="shared" si="10"/>
        <v>0</v>
      </c>
      <c r="X42" s="181">
        <f t="shared" si="10"/>
        <v>0</v>
      </c>
      <c r="Y42" s="182" t="s">
        <v>86</v>
      </c>
      <c r="Z42" s="76"/>
    </row>
    <row r="43" spans="1:26" s="77" customFormat="1" ht="15" customHeight="1">
      <c r="A43" s="183" t="s">
        <v>172</v>
      </c>
      <c r="B43" s="184"/>
      <c r="C43" s="185" t="s">
        <v>103</v>
      </c>
      <c r="D43" s="186"/>
      <c r="E43" s="187">
        <f>E44+E45</f>
        <v>0</v>
      </c>
      <c r="F43" s="188">
        <f aca="true" t="shared" si="11" ref="F43:X43">F44+F45</f>
        <v>0</v>
      </c>
      <c r="G43" s="188">
        <f>G44+G45</f>
        <v>0</v>
      </c>
      <c r="H43" s="189">
        <f t="shared" si="11"/>
        <v>0</v>
      </c>
      <c r="I43" s="189">
        <f t="shared" si="11"/>
        <v>0</v>
      </c>
      <c r="J43" s="188">
        <f t="shared" si="11"/>
        <v>0</v>
      </c>
      <c r="K43" s="188">
        <f t="shared" si="11"/>
        <v>0</v>
      </c>
      <c r="L43" s="188">
        <f t="shared" si="11"/>
        <v>0</v>
      </c>
      <c r="M43" s="188">
        <f t="shared" si="11"/>
        <v>0</v>
      </c>
      <c r="N43" s="190">
        <f t="shared" si="11"/>
        <v>0</v>
      </c>
      <c r="O43" s="187">
        <f t="shared" si="11"/>
        <v>0</v>
      </c>
      <c r="P43" s="188">
        <f t="shared" si="11"/>
        <v>0</v>
      </c>
      <c r="Q43" s="188">
        <f>Q44+Q45</f>
        <v>0</v>
      </c>
      <c r="R43" s="189">
        <f t="shared" si="11"/>
        <v>0</v>
      </c>
      <c r="S43" s="189">
        <f t="shared" si="11"/>
        <v>0</v>
      </c>
      <c r="T43" s="188">
        <f t="shared" si="11"/>
        <v>0</v>
      </c>
      <c r="U43" s="188">
        <f t="shared" si="11"/>
        <v>0</v>
      </c>
      <c r="V43" s="188">
        <f t="shared" si="11"/>
        <v>0</v>
      </c>
      <c r="W43" s="188">
        <f t="shared" si="11"/>
        <v>0</v>
      </c>
      <c r="X43" s="190">
        <f t="shared" si="11"/>
        <v>0</v>
      </c>
      <c r="Y43" s="191" t="s">
        <v>86</v>
      </c>
      <c r="Z43" s="76"/>
    </row>
    <row r="44" spans="1:26" s="77" customFormat="1" ht="12.75">
      <c r="A44" s="167" t="s">
        <v>173</v>
      </c>
      <c r="B44" s="168" t="s">
        <v>174</v>
      </c>
      <c r="C44" s="192" t="s">
        <v>175</v>
      </c>
      <c r="D44" s="193" t="s">
        <v>109</v>
      </c>
      <c r="E44" s="134"/>
      <c r="F44" s="135"/>
      <c r="G44" s="135"/>
      <c r="H44" s="136"/>
      <c r="I44" s="136"/>
      <c r="J44" s="135"/>
      <c r="K44" s="135"/>
      <c r="L44" s="135"/>
      <c r="M44" s="135"/>
      <c r="N44" s="137"/>
      <c r="O44" s="134"/>
      <c r="P44" s="135"/>
      <c r="Q44" s="135"/>
      <c r="R44" s="136"/>
      <c r="S44" s="136"/>
      <c r="T44" s="135"/>
      <c r="U44" s="135"/>
      <c r="V44" s="135"/>
      <c r="W44" s="135"/>
      <c r="X44" s="137"/>
      <c r="Y44" s="138"/>
      <c r="Z44" s="76"/>
    </row>
    <row r="45" spans="1:26" s="77" customFormat="1" ht="12.75">
      <c r="A45" s="150" t="s">
        <v>176</v>
      </c>
      <c r="B45" s="151" t="s">
        <v>177</v>
      </c>
      <c r="C45" s="194" t="s">
        <v>178</v>
      </c>
      <c r="D45" s="193" t="s">
        <v>109</v>
      </c>
      <c r="E45" s="153"/>
      <c r="F45" s="154"/>
      <c r="G45" s="154"/>
      <c r="H45" s="155"/>
      <c r="I45" s="155"/>
      <c r="J45" s="154"/>
      <c r="K45" s="154"/>
      <c r="L45" s="154"/>
      <c r="M45" s="154"/>
      <c r="N45" s="156"/>
      <c r="O45" s="153"/>
      <c r="P45" s="154"/>
      <c r="Q45" s="154"/>
      <c r="R45" s="155"/>
      <c r="S45" s="155"/>
      <c r="T45" s="154"/>
      <c r="U45" s="154"/>
      <c r="V45" s="154"/>
      <c r="W45" s="154"/>
      <c r="X45" s="156"/>
      <c r="Y45" s="157"/>
      <c r="Z45" s="76"/>
    </row>
    <row r="46" spans="1:26" s="77" customFormat="1" ht="22.5" customHeight="1">
      <c r="A46" s="158" t="s">
        <v>179</v>
      </c>
      <c r="B46" s="159"/>
      <c r="C46" s="195" t="s">
        <v>131</v>
      </c>
      <c r="D46" s="196"/>
      <c r="E46" s="162">
        <f>SUM(E47:E49)</f>
        <v>0</v>
      </c>
      <c r="F46" s="163">
        <f aca="true" t="shared" si="12" ref="F46:X46">SUM(F47:F49)</f>
        <v>0</v>
      </c>
      <c r="G46" s="163">
        <f t="shared" si="12"/>
        <v>0</v>
      </c>
      <c r="H46" s="164">
        <f t="shared" si="12"/>
        <v>0</v>
      </c>
      <c r="I46" s="164">
        <f t="shared" si="12"/>
        <v>0</v>
      </c>
      <c r="J46" s="163">
        <f t="shared" si="12"/>
        <v>0</v>
      </c>
      <c r="K46" s="163">
        <f t="shared" si="12"/>
        <v>0</v>
      </c>
      <c r="L46" s="163">
        <f t="shared" si="12"/>
        <v>0</v>
      </c>
      <c r="M46" s="163">
        <f t="shared" si="12"/>
        <v>0</v>
      </c>
      <c r="N46" s="165">
        <f t="shared" si="12"/>
        <v>0</v>
      </c>
      <c r="O46" s="162">
        <f t="shared" si="12"/>
        <v>0</v>
      </c>
      <c r="P46" s="163">
        <f t="shared" si="12"/>
        <v>0</v>
      </c>
      <c r="Q46" s="163">
        <f t="shared" si="12"/>
        <v>0</v>
      </c>
      <c r="R46" s="164">
        <f t="shared" si="12"/>
        <v>0</v>
      </c>
      <c r="S46" s="164">
        <f t="shared" si="12"/>
        <v>0</v>
      </c>
      <c r="T46" s="163">
        <f t="shared" si="12"/>
        <v>0</v>
      </c>
      <c r="U46" s="163">
        <f t="shared" si="12"/>
        <v>0</v>
      </c>
      <c r="V46" s="163">
        <f t="shared" si="12"/>
        <v>0</v>
      </c>
      <c r="W46" s="163">
        <f t="shared" si="12"/>
        <v>0</v>
      </c>
      <c r="X46" s="165">
        <f t="shared" si="12"/>
        <v>0</v>
      </c>
      <c r="Y46" s="166" t="s">
        <v>86</v>
      </c>
      <c r="Z46" s="76"/>
    </row>
    <row r="47" spans="1:26" s="77" customFormat="1" ht="12.75">
      <c r="A47" s="167" t="s">
        <v>180</v>
      </c>
      <c r="B47" s="168" t="s">
        <v>181</v>
      </c>
      <c r="C47" s="192" t="s">
        <v>182</v>
      </c>
      <c r="D47" s="193" t="s">
        <v>109</v>
      </c>
      <c r="E47" s="134"/>
      <c r="F47" s="135"/>
      <c r="G47" s="135"/>
      <c r="H47" s="136"/>
      <c r="I47" s="136"/>
      <c r="J47" s="135"/>
      <c r="K47" s="135"/>
      <c r="L47" s="135"/>
      <c r="M47" s="135"/>
      <c r="N47" s="137"/>
      <c r="O47" s="134"/>
      <c r="P47" s="135"/>
      <c r="Q47" s="135"/>
      <c r="R47" s="136"/>
      <c r="S47" s="136"/>
      <c r="T47" s="135"/>
      <c r="U47" s="135"/>
      <c r="V47" s="135"/>
      <c r="W47" s="135"/>
      <c r="X47" s="137"/>
      <c r="Y47" s="138"/>
      <c r="Z47" s="76"/>
    </row>
    <row r="48" spans="1:26" s="77" customFormat="1" ht="12.75">
      <c r="A48" s="148" t="s">
        <v>183</v>
      </c>
      <c r="B48" s="139" t="s">
        <v>184</v>
      </c>
      <c r="C48" s="197" t="s">
        <v>185</v>
      </c>
      <c r="D48" s="193" t="s">
        <v>109</v>
      </c>
      <c r="E48" s="142"/>
      <c r="F48" s="143"/>
      <c r="G48" s="143"/>
      <c r="H48" s="144"/>
      <c r="I48" s="144"/>
      <c r="J48" s="143"/>
      <c r="K48" s="143"/>
      <c r="L48" s="143"/>
      <c r="M48" s="143"/>
      <c r="N48" s="145"/>
      <c r="O48" s="142"/>
      <c r="P48" s="143"/>
      <c r="Q48" s="143"/>
      <c r="R48" s="144"/>
      <c r="S48" s="144"/>
      <c r="T48" s="143"/>
      <c r="U48" s="143"/>
      <c r="V48" s="143"/>
      <c r="W48" s="143"/>
      <c r="X48" s="145"/>
      <c r="Y48" s="146"/>
      <c r="Z48" s="76"/>
    </row>
    <row r="49" spans="1:26" s="77" customFormat="1" ht="12.75">
      <c r="A49" s="150" t="s">
        <v>186</v>
      </c>
      <c r="B49" s="151" t="s">
        <v>187</v>
      </c>
      <c r="C49" s="194" t="s">
        <v>188</v>
      </c>
      <c r="D49" s="193" t="s">
        <v>109</v>
      </c>
      <c r="E49" s="153"/>
      <c r="F49" s="154"/>
      <c r="G49" s="154"/>
      <c r="H49" s="155"/>
      <c r="I49" s="155"/>
      <c r="J49" s="154"/>
      <c r="K49" s="154"/>
      <c r="L49" s="154"/>
      <c r="M49" s="154"/>
      <c r="N49" s="156"/>
      <c r="O49" s="153"/>
      <c r="P49" s="154"/>
      <c r="Q49" s="154"/>
      <c r="R49" s="155"/>
      <c r="S49" s="155"/>
      <c r="T49" s="154"/>
      <c r="U49" s="154"/>
      <c r="V49" s="154"/>
      <c r="W49" s="154"/>
      <c r="X49" s="156"/>
      <c r="Y49" s="157"/>
      <c r="Z49" s="76"/>
    </row>
    <row r="50" spans="1:26" s="77" customFormat="1" ht="12.75">
      <c r="A50" s="198" t="s">
        <v>189</v>
      </c>
      <c r="B50" s="199"/>
      <c r="C50" s="103" t="s">
        <v>190</v>
      </c>
      <c r="D50" s="177"/>
      <c r="E50" s="178">
        <f>E51+E53</f>
        <v>119.4</v>
      </c>
      <c r="F50" s="179">
        <f aca="true" t="shared" si="13" ref="F50:X50">F51+F53</f>
        <v>119.4</v>
      </c>
      <c r="G50" s="179">
        <f>G51+G53</f>
        <v>0</v>
      </c>
      <c r="H50" s="180">
        <f t="shared" si="13"/>
        <v>2</v>
      </c>
      <c r="I50" s="180">
        <f t="shared" si="13"/>
        <v>2</v>
      </c>
      <c r="J50" s="179">
        <f t="shared" si="13"/>
        <v>119.4</v>
      </c>
      <c r="K50" s="179">
        <f t="shared" si="13"/>
        <v>119.4</v>
      </c>
      <c r="L50" s="179">
        <f t="shared" si="13"/>
        <v>119.4</v>
      </c>
      <c r="M50" s="179">
        <f t="shared" si="13"/>
        <v>119.4</v>
      </c>
      <c r="N50" s="181">
        <f t="shared" si="13"/>
        <v>119.4</v>
      </c>
      <c r="O50" s="178">
        <f t="shared" si="13"/>
        <v>0</v>
      </c>
      <c r="P50" s="179">
        <f t="shared" si="13"/>
        <v>0</v>
      </c>
      <c r="Q50" s="179">
        <f>Q51+Q53</f>
        <v>0</v>
      </c>
      <c r="R50" s="180">
        <f t="shared" si="13"/>
        <v>0</v>
      </c>
      <c r="S50" s="180">
        <f t="shared" si="13"/>
        <v>0</v>
      </c>
      <c r="T50" s="179">
        <f t="shared" si="13"/>
        <v>0</v>
      </c>
      <c r="U50" s="179">
        <f t="shared" si="13"/>
        <v>0</v>
      </c>
      <c r="V50" s="179">
        <f t="shared" si="13"/>
        <v>0</v>
      </c>
      <c r="W50" s="179">
        <f t="shared" si="13"/>
        <v>0</v>
      </c>
      <c r="X50" s="181">
        <f t="shared" si="13"/>
        <v>0</v>
      </c>
      <c r="Y50" s="200" t="s">
        <v>86</v>
      </c>
      <c r="Z50" s="76"/>
    </row>
    <row r="51" spans="1:26" s="77" customFormat="1" ht="15" customHeight="1">
      <c r="A51" s="183" t="s">
        <v>191</v>
      </c>
      <c r="B51" s="184"/>
      <c r="C51" s="185" t="s">
        <v>103</v>
      </c>
      <c r="D51" s="186"/>
      <c r="E51" s="187">
        <f>E52</f>
        <v>0</v>
      </c>
      <c r="F51" s="188">
        <f aca="true" t="shared" si="14" ref="F51:X51">F52</f>
        <v>0</v>
      </c>
      <c r="G51" s="188">
        <f t="shared" si="14"/>
        <v>0</v>
      </c>
      <c r="H51" s="189">
        <f t="shared" si="14"/>
        <v>0</v>
      </c>
      <c r="I51" s="189">
        <f t="shared" si="14"/>
        <v>0</v>
      </c>
      <c r="J51" s="188">
        <f t="shared" si="14"/>
        <v>0</v>
      </c>
      <c r="K51" s="188">
        <f t="shared" si="14"/>
        <v>0</v>
      </c>
      <c r="L51" s="188">
        <f t="shared" si="14"/>
        <v>0</v>
      </c>
      <c r="M51" s="188">
        <f t="shared" si="14"/>
        <v>0</v>
      </c>
      <c r="N51" s="190">
        <f t="shared" si="14"/>
        <v>0</v>
      </c>
      <c r="O51" s="187">
        <f t="shared" si="14"/>
        <v>0</v>
      </c>
      <c r="P51" s="188">
        <f t="shared" si="14"/>
        <v>0</v>
      </c>
      <c r="Q51" s="188">
        <f t="shared" si="14"/>
        <v>0</v>
      </c>
      <c r="R51" s="189">
        <f t="shared" si="14"/>
        <v>0</v>
      </c>
      <c r="S51" s="189">
        <f t="shared" si="14"/>
        <v>0</v>
      </c>
      <c r="T51" s="188">
        <f t="shared" si="14"/>
        <v>0</v>
      </c>
      <c r="U51" s="188">
        <f t="shared" si="14"/>
        <v>0</v>
      </c>
      <c r="V51" s="188">
        <f t="shared" si="14"/>
        <v>0</v>
      </c>
      <c r="W51" s="188">
        <f t="shared" si="14"/>
        <v>0</v>
      </c>
      <c r="X51" s="190">
        <f t="shared" si="14"/>
        <v>0</v>
      </c>
      <c r="Y51" s="191" t="s">
        <v>86</v>
      </c>
      <c r="Z51" s="76"/>
    </row>
    <row r="52" spans="1:26" s="77" customFormat="1" ht="51.75" customHeight="1">
      <c r="A52" s="201" t="s">
        <v>192</v>
      </c>
      <c r="B52" s="202" t="s">
        <v>193</v>
      </c>
      <c r="C52" s="203" t="s">
        <v>194</v>
      </c>
      <c r="D52" s="193" t="s">
        <v>109</v>
      </c>
      <c r="E52" s="204"/>
      <c r="F52" s="205"/>
      <c r="G52" s="205"/>
      <c r="H52" s="206"/>
      <c r="I52" s="206"/>
      <c r="J52" s="205"/>
      <c r="K52" s="205"/>
      <c r="L52" s="205"/>
      <c r="M52" s="205"/>
      <c r="N52" s="207"/>
      <c r="O52" s="204"/>
      <c r="P52" s="205"/>
      <c r="Q52" s="205"/>
      <c r="R52" s="206"/>
      <c r="S52" s="206"/>
      <c r="T52" s="205"/>
      <c r="U52" s="205"/>
      <c r="V52" s="205"/>
      <c r="W52" s="205"/>
      <c r="X52" s="207"/>
      <c r="Y52" s="208"/>
      <c r="Z52" s="76"/>
    </row>
    <row r="53" spans="1:26" s="77" customFormat="1" ht="12.75">
      <c r="A53" s="158" t="s">
        <v>195</v>
      </c>
      <c r="B53" s="159"/>
      <c r="C53" s="195" t="s">
        <v>131</v>
      </c>
      <c r="D53" s="196"/>
      <c r="E53" s="162">
        <f aca="true" t="shared" si="15" ref="E53:X53">SUM(E54:E55)</f>
        <v>119.4</v>
      </c>
      <c r="F53" s="163">
        <f t="shared" si="15"/>
        <v>119.4</v>
      </c>
      <c r="G53" s="163">
        <f t="shared" si="15"/>
        <v>0</v>
      </c>
      <c r="H53" s="164">
        <f t="shared" si="15"/>
        <v>2</v>
      </c>
      <c r="I53" s="164">
        <f t="shared" si="15"/>
        <v>2</v>
      </c>
      <c r="J53" s="163">
        <f t="shared" si="15"/>
        <v>119.4</v>
      </c>
      <c r="K53" s="163">
        <f t="shared" si="15"/>
        <v>119.4</v>
      </c>
      <c r="L53" s="163">
        <f t="shared" si="15"/>
        <v>119.4</v>
      </c>
      <c r="M53" s="163">
        <f t="shared" si="15"/>
        <v>119.4</v>
      </c>
      <c r="N53" s="165">
        <f t="shared" si="15"/>
        <v>119.4</v>
      </c>
      <c r="O53" s="162">
        <f t="shared" si="15"/>
        <v>0</v>
      </c>
      <c r="P53" s="163">
        <f t="shared" si="15"/>
        <v>0</v>
      </c>
      <c r="Q53" s="163">
        <f t="shared" si="15"/>
        <v>0</v>
      </c>
      <c r="R53" s="164">
        <f t="shared" si="15"/>
        <v>0</v>
      </c>
      <c r="S53" s="164">
        <f t="shared" si="15"/>
        <v>0</v>
      </c>
      <c r="T53" s="163">
        <f t="shared" si="15"/>
        <v>0</v>
      </c>
      <c r="U53" s="163">
        <f t="shared" si="15"/>
        <v>0</v>
      </c>
      <c r="V53" s="163">
        <f t="shared" si="15"/>
        <v>0</v>
      </c>
      <c r="W53" s="163">
        <f t="shared" si="15"/>
        <v>0</v>
      </c>
      <c r="X53" s="165">
        <f t="shared" si="15"/>
        <v>0</v>
      </c>
      <c r="Y53" s="166" t="s">
        <v>86</v>
      </c>
      <c r="Z53" s="76"/>
    </row>
    <row r="54" spans="1:26" s="77" customFormat="1" ht="12.75">
      <c r="A54" s="167" t="s">
        <v>196</v>
      </c>
      <c r="B54" s="168" t="s">
        <v>197</v>
      </c>
      <c r="C54" s="192" t="s">
        <v>198</v>
      </c>
      <c r="D54" s="193" t="s">
        <v>109</v>
      </c>
      <c r="E54" s="134"/>
      <c r="F54" s="135"/>
      <c r="G54" s="135"/>
      <c r="H54" s="136"/>
      <c r="I54" s="136"/>
      <c r="J54" s="135"/>
      <c r="K54" s="135"/>
      <c r="L54" s="135"/>
      <c r="M54" s="135"/>
      <c r="N54" s="137"/>
      <c r="O54" s="134"/>
      <c r="P54" s="135"/>
      <c r="Q54" s="135"/>
      <c r="R54" s="136"/>
      <c r="S54" s="136"/>
      <c r="T54" s="135"/>
      <c r="U54" s="135"/>
      <c r="V54" s="135"/>
      <c r="W54" s="135"/>
      <c r="X54" s="137"/>
      <c r="Y54" s="138"/>
      <c r="Z54" s="76"/>
    </row>
    <row r="55" spans="1:26" s="77" customFormat="1" ht="12.75">
      <c r="A55" s="150" t="s">
        <v>199</v>
      </c>
      <c r="B55" s="151" t="s">
        <v>200</v>
      </c>
      <c r="C55" s="194" t="s">
        <v>201</v>
      </c>
      <c r="D55" s="193" t="s">
        <v>109</v>
      </c>
      <c r="E55" s="153">
        <v>119.4</v>
      </c>
      <c r="F55" s="154">
        <v>119.4</v>
      </c>
      <c r="G55" s="154">
        <v>0</v>
      </c>
      <c r="H55" s="155">
        <v>2</v>
      </c>
      <c r="I55" s="155">
        <v>2</v>
      </c>
      <c r="J55" s="154">
        <v>119.4</v>
      </c>
      <c r="K55" s="154">
        <v>119.4</v>
      </c>
      <c r="L55" s="154">
        <v>119.4</v>
      </c>
      <c r="M55" s="154">
        <v>119.4</v>
      </c>
      <c r="N55" s="156">
        <v>119.4</v>
      </c>
      <c r="O55" s="153"/>
      <c r="P55" s="154"/>
      <c r="Q55" s="154"/>
      <c r="R55" s="155"/>
      <c r="S55" s="155"/>
      <c r="T55" s="154"/>
      <c r="U55" s="154"/>
      <c r="V55" s="154"/>
      <c r="W55" s="154"/>
      <c r="X55" s="156"/>
      <c r="Y55" s="157" t="s">
        <v>202</v>
      </c>
      <c r="Z55" s="76"/>
    </row>
    <row r="56" spans="1:26" s="77" customFormat="1" ht="12.75">
      <c r="A56" s="175" t="s">
        <v>203</v>
      </c>
      <c r="B56" s="176"/>
      <c r="C56" s="103" t="s">
        <v>204</v>
      </c>
      <c r="D56" s="177"/>
      <c r="E56" s="178">
        <f>E57</f>
        <v>0</v>
      </c>
      <c r="F56" s="179">
        <f aca="true" t="shared" si="16" ref="F56:X56">F57</f>
        <v>0</v>
      </c>
      <c r="G56" s="179">
        <f t="shared" si="16"/>
        <v>0</v>
      </c>
      <c r="H56" s="180">
        <f t="shared" si="16"/>
        <v>0</v>
      </c>
      <c r="I56" s="180">
        <f t="shared" si="16"/>
        <v>0</v>
      </c>
      <c r="J56" s="179">
        <f t="shared" si="16"/>
        <v>0</v>
      </c>
      <c r="K56" s="179">
        <f t="shared" si="16"/>
        <v>0</v>
      </c>
      <c r="L56" s="179">
        <f t="shared" si="16"/>
        <v>0</v>
      </c>
      <c r="M56" s="179">
        <f t="shared" si="16"/>
        <v>0</v>
      </c>
      <c r="N56" s="181">
        <f t="shared" si="16"/>
        <v>0</v>
      </c>
      <c r="O56" s="178">
        <f t="shared" si="16"/>
        <v>0</v>
      </c>
      <c r="P56" s="179">
        <f t="shared" si="16"/>
        <v>0</v>
      </c>
      <c r="Q56" s="179">
        <f t="shared" si="16"/>
        <v>0</v>
      </c>
      <c r="R56" s="180">
        <f t="shared" si="16"/>
        <v>0</v>
      </c>
      <c r="S56" s="180">
        <f t="shared" si="16"/>
        <v>0</v>
      </c>
      <c r="T56" s="179">
        <f t="shared" si="16"/>
        <v>0</v>
      </c>
      <c r="U56" s="179">
        <f t="shared" si="16"/>
        <v>0</v>
      </c>
      <c r="V56" s="179">
        <f t="shared" si="16"/>
        <v>0</v>
      </c>
      <c r="W56" s="179">
        <f t="shared" si="16"/>
        <v>0</v>
      </c>
      <c r="X56" s="181">
        <f t="shared" si="16"/>
        <v>0</v>
      </c>
      <c r="Y56" s="200" t="s">
        <v>86</v>
      </c>
      <c r="Z56" s="76"/>
    </row>
    <row r="57" spans="1:26" s="77" customFormat="1" ht="15" customHeight="1">
      <c r="A57" s="183" t="s">
        <v>205</v>
      </c>
      <c r="B57" s="184"/>
      <c r="C57" s="185" t="s">
        <v>103</v>
      </c>
      <c r="D57" s="186"/>
      <c r="E57" s="187">
        <f>SUM(E58:E59)</f>
        <v>0</v>
      </c>
      <c r="F57" s="188">
        <f aca="true" t="shared" si="17" ref="F57:X57">SUM(F58:F59)</f>
        <v>0</v>
      </c>
      <c r="G57" s="188">
        <f>SUM(G58:G59)</f>
        <v>0</v>
      </c>
      <c r="H57" s="189">
        <f t="shared" si="17"/>
        <v>0</v>
      </c>
      <c r="I57" s="189">
        <f t="shared" si="17"/>
        <v>0</v>
      </c>
      <c r="J57" s="188">
        <f t="shared" si="17"/>
        <v>0</v>
      </c>
      <c r="K57" s="188">
        <f t="shared" si="17"/>
        <v>0</v>
      </c>
      <c r="L57" s="188">
        <f t="shared" si="17"/>
        <v>0</v>
      </c>
      <c r="M57" s="188">
        <f t="shared" si="17"/>
        <v>0</v>
      </c>
      <c r="N57" s="190">
        <f t="shared" si="17"/>
        <v>0</v>
      </c>
      <c r="O57" s="187">
        <f t="shared" si="17"/>
        <v>0</v>
      </c>
      <c r="P57" s="188">
        <f t="shared" si="17"/>
        <v>0</v>
      </c>
      <c r="Q57" s="188">
        <f>SUM(Q58:Q59)</f>
        <v>0</v>
      </c>
      <c r="R57" s="189">
        <f t="shared" si="17"/>
        <v>0</v>
      </c>
      <c r="S57" s="189">
        <f t="shared" si="17"/>
        <v>0</v>
      </c>
      <c r="T57" s="188">
        <f t="shared" si="17"/>
        <v>0</v>
      </c>
      <c r="U57" s="188">
        <f t="shared" si="17"/>
        <v>0</v>
      </c>
      <c r="V57" s="188">
        <f t="shared" si="17"/>
        <v>0</v>
      </c>
      <c r="W57" s="188">
        <f t="shared" si="17"/>
        <v>0</v>
      </c>
      <c r="X57" s="190">
        <f t="shared" si="17"/>
        <v>0</v>
      </c>
      <c r="Y57" s="209" t="s">
        <v>86</v>
      </c>
      <c r="Z57" s="76"/>
    </row>
    <row r="58" spans="1:26" s="77" customFormat="1" ht="12.75">
      <c r="A58" s="210" t="s">
        <v>206</v>
      </c>
      <c r="B58" s="211" t="s">
        <v>207</v>
      </c>
      <c r="C58" s="212" t="s">
        <v>208</v>
      </c>
      <c r="D58" s="213" t="s">
        <v>109</v>
      </c>
      <c r="E58" s="134"/>
      <c r="F58" s="135"/>
      <c r="G58" s="135"/>
      <c r="H58" s="136"/>
      <c r="I58" s="136"/>
      <c r="J58" s="135"/>
      <c r="K58" s="135"/>
      <c r="L58" s="135"/>
      <c r="M58" s="135"/>
      <c r="N58" s="137"/>
      <c r="O58" s="134"/>
      <c r="P58" s="135"/>
      <c r="Q58" s="135"/>
      <c r="R58" s="136"/>
      <c r="S58" s="136"/>
      <c r="T58" s="135"/>
      <c r="U58" s="135"/>
      <c r="V58" s="135"/>
      <c r="W58" s="135"/>
      <c r="X58" s="137"/>
      <c r="Y58" s="138"/>
      <c r="Z58" s="76"/>
    </row>
    <row r="59" spans="1:26" s="77" customFormat="1" ht="12.75">
      <c r="A59" s="214" t="s">
        <v>209</v>
      </c>
      <c r="B59" s="215" t="s">
        <v>210</v>
      </c>
      <c r="C59" s="216" t="s">
        <v>211</v>
      </c>
      <c r="D59" s="213" t="s">
        <v>109</v>
      </c>
      <c r="E59" s="153"/>
      <c r="F59" s="154"/>
      <c r="G59" s="154"/>
      <c r="H59" s="155"/>
      <c r="I59" s="155"/>
      <c r="J59" s="154"/>
      <c r="K59" s="154"/>
      <c r="L59" s="154"/>
      <c r="M59" s="154"/>
      <c r="N59" s="156"/>
      <c r="O59" s="153"/>
      <c r="P59" s="154"/>
      <c r="Q59" s="154"/>
      <c r="R59" s="155"/>
      <c r="S59" s="155"/>
      <c r="T59" s="154"/>
      <c r="U59" s="154"/>
      <c r="V59" s="154"/>
      <c r="W59" s="154"/>
      <c r="X59" s="156"/>
      <c r="Y59" s="157"/>
      <c r="Z59" s="76"/>
    </row>
    <row r="60" spans="1:26" s="77" customFormat="1" ht="60.75" customHeight="1">
      <c r="A60" s="217" t="s">
        <v>212</v>
      </c>
      <c r="B60" s="218"/>
      <c r="C60" s="219" t="s">
        <v>213</v>
      </c>
      <c r="D60" s="220"/>
      <c r="E60" s="221">
        <f>SUM(E61:E65)</f>
        <v>0</v>
      </c>
      <c r="F60" s="222">
        <f aca="true" t="shared" si="18" ref="F60:X60">SUM(F61:F65)</f>
        <v>0</v>
      </c>
      <c r="G60" s="222">
        <f t="shared" si="18"/>
        <v>0</v>
      </c>
      <c r="H60" s="223">
        <f t="shared" si="18"/>
        <v>0</v>
      </c>
      <c r="I60" s="223">
        <f t="shared" si="18"/>
        <v>0</v>
      </c>
      <c r="J60" s="222">
        <f t="shared" si="18"/>
        <v>0</v>
      </c>
      <c r="K60" s="222">
        <f t="shared" si="18"/>
        <v>0</v>
      </c>
      <c r="L60" s="222">
        <f t="shared" si="18"/>
        <v>0</v>
      </c>
      <c r="M60" s="222">
        <f t="shared" si="18"/>
        <v>0</v>
      </c>
      <c r="N60" s="224">
        <f t="shared" si="18"/>
        <v>0</v>
      </c>
      <c r="O60" s="221">
        <f t="shared" si="18"/>
        <v>0</v>
      </c>
      <c r="P60" s="222">
        <f t="shared" si="18"/>
        <v>0</v>
      </c>
      <c r="Q60" s="222">
        <f t="shared" si="18"/>
        <v>0</v>
      </c>
      <c r="R60" s="223">
        <f t="shared" si="18"/>
        <v>0</v>
      </c>
      <c r="S60" s="223">
        <f t="shared" si="18"/>
        <v>0</v>
      </c>
      <c r="T60" s="222">
        <f t="shared" si="18"/>
        <v>0</v>
      </c>
      <c r="U60" s="222">
        <f t="shared" si="18"/>
        <v>0</v>
      </c>
      <c r="V60" s="222">
        <f t="shared" si="18"/>
        <v>0</v>
      </c>
      <c r="W60" s="222">
        <f t="shared" si="18"/>
        <v>0</v>
      </c>
      <c r="X60" s="224">
        <f t="shared" si="18"/>
        <v>0</v>
      </c>
      <c r="Y60" s="225" t="s">
        <v>86</v>
      </c>
      <c r="Z60" s="76"/>
    </row>
    <row r="61" spans="1:26" s="77" customFormat="1" ht="31.5" customHeight="1">
      <c r="A61" s="167" t="s">
        <v>214</v>
      </c>
      <c r="B61" s="226"/>
      <c r="C61" s="192" t="str">
        <f>IF(ISBLANK(B61),"&lt;-- укажите код ФЦП в ячейке слева",INDEX($C$115:$C$386,MATCH(B61,$B$115:$B$386,0)))</f>
        <v>&lt;-- укажите код ФЦП в ячейке слева</v>
      </c>
      <c r="D61" s="193" t="s">
        <v>215</v>
      </c>
      <c r="E61" s="134"/>
      <c r="F61" s="135"/>
      <c r="G61" s="135"/>
      <c r="H61" s="136"/>
      <c r="I61" s="136"/>
      <c r="J61" s="135"/>
      <c r="K61" s="135"/>
      <c r="L61" s="135"/>
      <c r="M61" s="135"/>
      <c r="N61" s="137"/>
      <c r="O61" s="134"/>
      <c r="P61" s="135"/>
      <c r="Q61" s="135"/>
      <c r="R61" s="136"/>
      <c r="S61" s="136"/>
      <c r="T61" s="135"/>
      <c r="U61" s="135"/>
      <c r="V61" s="135"/>
      <c r="W61" s="135"/>
      <c r="X61" s="137"/>
      <c r="Y61" s="138"/>
      <c r="Z61" s="76"/>
    </row>
    <row r="62" spans="1:26" s="77" customFormat="1" ht="28.5" customHeight="1">
      <c r="A62" s="148" t="s">
        <v>216</v>
      </c>
      <c r="B62" s="227"/>
      <c r="C62" s="197" t="str">
        <f>IF(ISBLANK(B62),"&lt;-- укажите код ФЦП в ячейке слева",INDEX($C$115:$C$386,MATCH(B62,$B$115:$B$386,0)))</f>
        <v>&lt;-- укажите код ФЦП в ячейке слева</v>
      </c>
      <c r="D62" s="193" t="s">
        <v>215</v>
      </c>
      <c r="E62" s="142"/>
      <c r="F62" s="143"/>
      <c r="G62" s="143"/>
      <c r="H62" s="144"/>
      <c r="I62" s="144"/>
      <c r="J62" s="143"/>
      <c r="K62" s="143"/>
      <c r="L62" s="143"/>
      <c r="M62" s="143"/>
      <c r="N62" s="145"/>
      <c r="O62" s="142"/>
      <c r="P62" s="143"/>
      <c r="Q62" s="143"/>
      <c r="R62" s="144"/>
      <c r="S62" s="144"/>
      <c r="T62" s="143"/>
      <c r="U62" s="143"/>
      <c r="V62" s="143"/>
      <c r="W62" s="143"/>
      <c r="X62" s="145"/>
      <c r="Y62" s="146"/>
      <c r="Z62" s="76"/>
    </row>
    <row r="63" spans="1:26" s="77" customFormat="1" ht="39.75" customHeight="1">
      <c r="A63" s="148" t="s">
        <v>217</v>
      </c>
      <c r="B63" s="227"/>
      <c r="C63" s="197" t="str">
        <f>IF(ISBLANK(B63),"&lt;-- укажите код ФЦП в ячейке слева",INDEX($C$115:$C$386,MATCH(B63,$B$115:$B$386,0)))</f>
        <v>&lt;-- укажите код ФЦП в ячейке слева</v>
      </c>
      <c r="D63" s="193" t="s">
        <v>215</v>
      </c>
      <c r="E63" s="142"/>
      <c r="F63" s="143"/>
      <c r="G63" s="143"/>
      <c r="H63" s="144"/>
      <c r="I63" s="144"/>
      <c r="J63" s="143"/>
      <c r="K63" s="143"/>
      <c r="L63" s="143"/>
      <c r="M63" s="143"/>
      <c r="N63" s="145"/>
      <c r="O63" s="142"/>
      <c r="P63" s="143"/>
      <c r="Q63" s="143"/>
      <c r="R63" s="144"/>
      <c r="S63" s="144"/>
      <c r="T63" s="143"/>
      <c r="U63" s="143"/>
      <c r="V63" s="143"/>
      <c r="W63" s="143"/>
      <c r="X63" s="145"/>
      <c r="Y63" s="146"/>
      <c r="Z63" s="76"/>
    </row>
    <row r="64" spans="1:26" s="77" customFormat="1" ht="28.5" customHeight="1">
      <c r="A64" s="148" t="s">
        <v>218</v>
      </c>
      <c r="B64" s="227"/>
      <c r="C64" s="197" t="str">
        <f>IF(ISBLANK(B64),"&lt;-- укажите код ФЦП в ячейке слева",INDEX($C$115:$C$386,MATCH(B64,$B$115:$B$386,0)))</f>
        <v>&lt;-- укажите код ФЦП в ячейке слева</v>
      </c>
      <c r="D64" s="193" t="s">
        <v>215</v>
      </c>
      <c r="E64" s="142"/>
      <c r="F64" s="143"/>
      <c r="G64" s="143"/>
      <c r="H64" s="144"/>
      <c r="I64" s="144"/>
      <c r="J64" s="143"/>
      <c r="K64" s="143"/>
      <c r="L64" s="143"/>
      <c r="M64" s="143"/>
      <c r="N64" s="145"/>
      <c r="O64" s="142"/>
      <c r="P64" s="143"/>
      <c r="Q64" s="143"/>
      <c r="R64" s="144"/>
      <c r="S64" s="144"/>
      <c r="T64" s="143"/>
      <c r="U64" s="143"/>
      <c r="V64" s="143"/>
      <c r="W64" s="143"/>
      <c r="X64" s="145"/>
      <c r="Y64" s="146"/>
      <c r="Z64" s="76"/>
    </row>
    <row r="65" spans="1:26" s="77" customFormat="1" ht="29.25" customHeight="1">
      <c r="A65" s="150" t="s">
        <v>219</v>
      </c>
      <c r="B65" s="228"/>
      <c r="C65" s="194" t="str">
        <f>IF(ISBLANK(B65),"&lt;-- укажите код ФЦП в ячейке слева",INDEX($C$115:$C$386,MATCH(B65,$B$115:$B$386,0)))</f>
        <v>&lt;-- укажите код ФЦП в ячейке слева</v>
      </c>
      <c r="D65" s="193" t="s">
        <v>215</v>
      </c>
      <c r="E65" s="153"/>
      <c r="F65" s="154"/>
      <c r="G65" s="154"/>
      <c r="H65" s="155"/>
      <c r="I65" s="155"/>
      <c r="J65" s="154"/>
      <c r="K65" s="154"/>
      <c r="L65" s="154"/>
      <c r="M65" s="154"/>
      <c r="N65" s="156"/>
      <c r="O65" s="153"/>
      <c r="P65" s="154"/>
      <c r="Q65" s="154"/>
      <c r="R65" s="155"/>
      <c r="S65" s="155"/>
      <c r="T65" s="154"/>
      <c r="U65" s="154"/>
      <c r="V65" s="154"/>
      <c r="W65" s="154"/>
      <c r="X65" s="156"/>
      <c r="Y65" s="157"/>
      <c r="Z65" s="76"/>
    </row>
    <row r="66" spans="1:26" s="77" customFormat="1" ht="12.75">
      <c r="A66" s="229" t="s">
        <v>220</v>
      </c>
      <c r="B66" s="218" t="s">
        <v>221</v>
      </c>
      <c r="C66" s="219" t="s">
        <v>222</v>
      </c>
      <c r="D66" s="220"/>
      <c r="E66" s="221">
        <f aca="true" t="shared" si="19" ref="E66:X66">SUM(E67:E81)</f>
        <v>5401.5</v>
      </c>
      <c r="F66" s="222">
        <f t="shared" si="19"/>
        <v>5401.5</v>
      </c>
      <c r="G66" s="222">
        <f t="shared" si="19"/>
        <v>0</v>
      </c>
      <c r="H66" s="223">
        <f t="shared" si="19"/>
        <v>13</v>
      </c>
      <c r="I66" s="223">
        <f t="shared" si="19"/>
        <v>13</v>
      </c>
      <c r="J66" s="222">
        <f t="shared" si="19"/>
        <v>5401.5</v>
      </c>
      <c r="K66" s="222">
        <f t="shared" si="19"/>
        <v>5396.9</v>
      </c>
      <c r="L66" s="222">
        <f t="shared" si="19"/>
        <v>5401.5</v>
      </c>
      <c r="M66" s="222">
        <f t="shared" si="19"/>
        <v>5401.5</v>
      </c>
      <c r="N66" s="224">
        <f t="shared" si="19"/>
        <v>5396.9</v>
      </c>
      <c r="O66" s="221">
        <f t="shared" si="19"/>
        <v>0</v>
      </c>
      <c r="P66" s="222">
        <f t="shared" si="19"/>
        <v>0</v>
      </c>
      <c r="Q66" s="222">
        <f t="shared" si="19"/>
        <v>0</v>
      </c>
      <c r="R66" s="223">
        <f t="shared" si="19"/>
        <v>0</v>
      </c>
      <c r="S66" s="223">
        <f t="shared" si="19"/>
        <v>0</v>
      </c>
      <c r="T66" s="222">
        <f t="shared" si="19"/>
        <v>0</v>
      </c>
      <c r="U66" s="222">
        <f t="shared" si="19"/>
        <v>0</v>
      </c>
      <c r="V66" s="222">
        <f t="shared" si="19"/>
        <v>0</v>
      </c>
      <c r="W66" s="222">
        <f t="shared" si="19"/>
        <v>0</v>
      </c>
      <c r="X66" s="224">
        <f t="shared" si="19"/>
        <v>0</v>
      </c>
      <c r="Y66" s="230" t="s">
        <v>86</v>
      </c>
      <c r="Z66" s="76"/>
    </row>
    <row r="67" spans="1:26" ht="12.75">
      <c r="A67" s="231" t="s">
        <v>223</v>
      </c>
      <c r="B67" s="232" t="s">
        <v>224</v>
      </c>
      <c r="C67" s="233" t="s">
        <v>225</v>
      </c>
      <c r="D67" s="234" t="s">
        <v>226</v>
      </c>
      <c r="E67" s="134">
        <v>5401.5</v>
      </c>
      <c r="F67" s="135">
        <v>5401.5</v>
      </c>
      <c r="G67" s="135">
        <v>0</v>
      </c>
      <c r="H67" s="136">
        <v>13</v>
      </c>
      <c r="I67" s="136">
        <v>13</v>
      </c>
      <c r="J67" s="235">
        <v>5401.5</v>
      </c>
      <c r="K67" s="135">
        <v>5396.9</v>
      </c>
      <c r="L67" s="236">
        <v>5401.5</v>
      </c>
      <c r="M67" s="135">
        <v>5401.5</v>
      </c>
      <c r="N67" s="137">
        <v>5396.9</v>
      </c>
      <c r="O67" s="134"/>
      <c r="P67" s="135"/>
      <c r="Q67" s="135"/>
      <c r="R67" s="136"/>
      <c r="S67" s="136"/>
      <c r="T67" s="135"/>
      <c r="U67" s="135"/>
      <c r="V67" s="135"/>
      <c r="W67" s="135"/>
      <c r="X67" s="137"/>
      <c r="Y67" s="138" t="s">
        <v>227</v>
      </c>
      <c r="Z67" s="54"/>
    </row>
    <row r="68" spans="1:26" ht="12.75" hidden="1">
      <c r="A68" s="237" t="s">
        <v>228</v>
      </c>
      <c r="B68" s="238"/>
      <c r="C68" s="239"/>
      <c r="D68" s="234" t="s">
        <v>226</v>
      </c>
      <c r="E68" s="142"/>
      <c r="F68" s="143"/>
      <c r="G68" s="143"/>
      <c r="H68" s="144"/>
      <c r="I68" s="144"/>
      <c r="J68" s="143"/>
      <c r="K68" s="143"/>
      <c r="L68" s="143"/>
      <c r="M68" s="143"/>
      <c r="N68" s="145"/>
      <c r="O68" s="142"/>
      <c r="P68" s="143"/>
      <c r="Q68" s="143"/>
      <c r="R68" s="144"/>
      <c r="S68" s="144"/>
      <c r="T68" s="143"/>
      <c r="U68" s="143"/>
      <c r="V68" s="143"/>
      <c r="W68" s="143"/>
      <c r="X68" s="145"/>
      <c r="Y68" s="146"/>
      <c r="Z68" s="54"/>
    </row>
    <row r="69" spans="1:26" ht="12.75" hidden="1">
      <c r="A69" s="237" t="s">
        <v>229</v>
      </c>
      <c r="B69" s="240"/>
      <c r="C69" s="239"/>
      <c r="D69" s="234" t="s">
        <v>226</v>
      </c>
      <c r="E69" s="142"/>
      <c r="F69" s="143"/>
      <c r="G69" s="143"/>
      <c r="H69" s="144"/>
      <c r="I69" s="144"/>
      <c r="J69" s="143"/>
      <c r="K69" s="143"/>
      <c r="L69" s="143"/>
      <c r="M69" s="143"/>
      <c r="N69" s="145"/>
      <c r="O69" s="142"/>
      <c r="P69" s="143"/>
      <c r="Q69" s="143"/>
      <c r="R69" s="144"/>
      <c r="S69" s="144"/>
      <c r="T69" s="143"/>
      <c r="U69" s="143"/>
      <c r="V69" s="143"/>
      <c r="W69" s="143"/>
      <c r="X69" s="145"/>
      <c r="Y69" s="146"/>
      <c r="Z69" s="54"/>
    </row>
    <row r="70" spans="1:26" ht="12.75" hidden="1">
      <c r="A70" s="237" t="s">
        <v>230</v>
      </c>
      <c r="B70" s="238"/>
      <c r="C70" s="239"/>
      <c r="D70" s="234" t="s">
        <v>226</v>
      </c>
      <c r="E70" s="142"/>
      <c r="F70" s="143"/>
      <c r="G70" s="143"/>
      <c r="H70" s="144"/>
      <c r="I70" s="144"/>
      <c r="J70" s="143"/>
      <c r="K70" s="143"/>
      <c r="L70" s="143"/>
      <c r="M70" s="143"/>
      <c r="N70" s="145"/>
      <c r="O70" s="142"/>
      <c r="P70" s="143"/>
      <c r="Q70" s="143"/>
      <c r="R70" s="144"/>
      <c r="S70" s="144"/>
      <c r="T70" s="143"/>
      <c r="U70" s="143"/>
      <c r="V70" s="143"/>
      <c r="W70" s="143"/>
      <c r="X70" s="145"/>
      <c r="Y70" s="146"/>
      <c r="Z70" s="54"/>
    </row>
    <row r="71" spans="1:26" ht="12.75" hidden="1">
      <c r="A71" s="237" t="s">
        <v>231</v>
      </c>
      <c r="B71" s="238"/>
      <c r="C71" s="239"/>
      <c r="D71" s="234" t="s">
        <v>226</v>
      </c>
      <c r="E71" s="142"/>
      <c r="F71" s="143"/>
      <c r="G71" s="143"/>
      <c r="H71" s="144"/>
      <c r="I71" s="144"/>
      <c r="J71" s="143"/>
      <c r="K71" s="143"/>
      <c r="L71" s="143"/>
      <c r="M71" s="143"/>
      <c r="N71" s="145"/>
      <c r="O71" s="142"/>
      <c r="P71" s="143"/>
      <c r="Q71" s="143"/>
      <c r="R71" s="144"/>
      <c r="S71" s="144"/>
      <c r="T71" s="143"/>
      <c r="U71" s="143"/>
      <c r="V71" s="143"/>
      <c r="W71" s="143"/>
      <c r="X71" s="145"/>
      <c r="Y71" s="146"/>
      <c r="Z71" s="54"/>
    </row>
    <row r="72" spans="1:26" ht="12.75" hidden="1">
      <c r="A72" s="237" t="s">
        <v>232</v>
      </c>
      <c r="B72" s="238"/>
      <c r="C72" s="239"/>
      <c r="D72" s="234" t="s">
        <v>226</v>
      </c>
      <c r="E72" s="142"/>
      <c r="F72" s="143"/>
      <c r="G72" s="143"/>
      <c r="H72" s="144"/>
      <c r="I72" s="144"/>
      <c r="J72" s="143"/>
      <c r="K72" s="143"/>
      <c r="L72" s="143"/>
      <c r="M72" s="143"/>
      <c r="N72" s="145"/>
      <c r="O72" s="142"/>
      <c r="P72" s="143"/>
      <c r="Q72" s="143"/>
      <c r="R72" s="144"/>
      <c r="S72" s="144"/>
      <c r="T72" s="143"/>
      <c r="U72" s="143"/>
      <c r="V72" s="143"/>
      <c r="W72" s="143"/>
      <c r="X72" s="145"/>
      <c r="Y72" s="146"/>
      <c r="Z72" s="54"/>
    </row>
    <row r="73" spans="1:26" ht="12.75" hidden="1">
      <c r="A73" s="237" t="s">
        <v>233</v>
      </c>
      <c r="B73" s="238"/>
      <c r="C73" s="239"/>
      <c r="D73" s="234" t="s">
        <v>226</v>
      </c>
      <c r="E73" s="142"/>
      <c r="F73" s="143"/>
      <c r="G73" s="143"/>
      <c r="H73" s="144"/>
      <c r="I73" s="144"/>
      <c r="J73" s="143"/>
      <c r="K73" s="143"/>
      <c r="L73" s="143"/>
      <c r="M73" s="143"/>
      <c r="N73" s="145"/>
      <c r="O73" s="142"/>
      <c r="P73" s="143"/>
      <c r="Q73" s="143"/>
      <c r="R73" s="144"/>
      <c r="S73" s="144"/>
      <c r="T73" s="143"/>
      <c r="U73" s="143"/>
      <c r="V73" s="143"/>
      <c r="W73" s="143"/>
      <c r="X73" s="145"/>
      <c r="Y73" s="146"/>
      <c r="Z73" s="54"/>
    </row>
    <row r="74" spans="1:26" ht="12.75" hidden="1">
      <c r="A74" s="237" t="s">
        <v>234</v>
      </c>
      <c r="B74" s="238"/>
      <c r="C74" s="239"/>
      <c r="D74" s="234" t="s">
        <v>226</v>
      </c>
      <c r="E74" s="142"/>
      <c r="F74" s="143"/>
      <c r="G74" s="143"/>
      <c r="H74" s="144"/>
      <c r="I74" s="144"/>
      <c r="J74" s="143"/>
      <c r="K74" s="143"/>
      <c r="L74" s="143"/>
      <c r="M74" s="143"/>
      <c r="N74" s="145"/>
      <c r="O74" s="142"/>
      <c r="P74" s="143"/>
      <c r="Q74" s="143"/>
      <c r="R74" s="144"/>
      <c r="S74" s="144"/>
      <c r="T74" s="143"/>
      <c r="U74" s="143"/>
      <c r="V74" s="143"/>
      <c r="W74" s="143"/>
      <c r="X74" s="145"/>
      <c r="Y74" s="146"/>
      <c r="Z74" s="54"/>
    </row>
    <row r="75" spans="1:26" ht="12.75" hidden="1">
      <c r="A75" s="237" t="s">
        <v>235</v>
      </c>
      <c r="B75" s="238"/>
      <c r="C75" s="239"/>
      <c r="D75" s="234" t="s">
        <v>226</v>
      </c>
      <c r="E75" s="142"/>
      <c r="F75" s="143"/>
      <c r="G75" s="143"/>
      <c r="H75" s="144"/>
      <c r="I75" s="144"/>
      <c r="J75" s="143"/>
      <c r="K75" s="143"/>
      <c r="L75" s="143"/>
      <c r="M75" s="143"/>
      <c r="N75" s="145"/>
      <c r="O75" s="142"/>
      <c r="P75" s="143"/>
      <c r="Q75" s="143"/>
      <c r="R75" s="144"/>
      <c r="S75" s="144"/>
      <c r="T75" s="143"/>
      <c r="U75" s="143"/>
      <c r="V75" s="143"/>
      <c r="W75" s="143"/>
      <c r="X75" s="145"/>
      <c r="Y75" s="146"/>
      <c r="Z75" s="54"/>
    </row>
    <row r="76" spans="1:26" ht="12.75" hidden="1">
      <c r="A76" s="237" t="s">
        <v>236</v>
      </c>
      <c r="B76" s="238"/>
      <c r="C76" s="239"/>
      <c r="D76" s="234" t="s">
        <v>226</v>
      </c>
      <c r="E76" s="142"/>
      <c r="F76" s="143"/>
      <c r="G76" s="143"/>
      <c r="H76" s="144"/>
      <c r="I76" s="144"/>
      <c r="J76" s="143"/>
      <c r="K76" s="143"/>
      <c r="L76" s="143"/>
      <c r="M76" s="143"/>
      <c r="N76" s="145"/>
      <c r="O76" s="142"/>
      <c r="P76" s="143"/>
      <c r="Q76" s="143"/>
      <c r="R76" s="144"/>
      <c r="S76" s="144"/>
      <c r="T76" s="143"/>
      <c r="U76" s="143"/>
      <c r="V76" s="143"/>
      <c r="W76" s="143"/>
      <c r="X76" s="145"/>
      <c r="Y76" s="146"/>
      <c r="Z76" s="54"/>
    </row>
    <row r="77" spans="1:26" ht="12.75" hidden="1">
      <c r="A77" s="237" t="s">
        <v>237</v>
      </c>
      <c r="B77" s="238"/>
      <c r="C77" s="239"/>
      <c r="D77" s="234" t="s">
        <v>226</v>
      </c>
      <c r="E77" s="142"/>
      <c r="F77" s="143"/>
      <c r="G77" s="143"/>
      <c r="H77" s="144"/>
      <c r="I77" s="144"/>
      <c r="J77" s="143"/>
      <c r="K77" s="143"/>
      <c r="L77" s="143"/>
      <c r="M77" s="143"/>
      <c r="N77" s="145"/>
      <c r="O77" s="142"/>
      <c r="P77" s="143"/>
      <c r="Q77" s="143"/>
      <c r="R77" s="144"/>
      <c r="S77" s="144"/>
      <c r="T77" s="143"/>
      <c r="U77" s="143"/>
      <c r="V77" s="143"/>
      <c r="W77" s="143"/>
      <c r="X77" s="145"/>
      <c r="Y77" s="146"/>
      <c r="Z77" s="54"/>
    </row>
    <row r="78" spans="1:26" ht="12.75" hidden="1">
      <c r="A78" s="237" t="s">
        <v>238</v>
      </c>
      <c r="B78" s="238"/>
      <c r="C78" s="239"/>
      <c r="D78" s="234" t="s">
        <v>226</v>
      </c>
      <c r="E78" s="142"/>
      <c r="F78" s="143"/>
      <c r="G78" s="143"/>
      <c r="H78" s="144"/>
      <c r="I78" s="144"/>
      <c r="J78" s="143"/>
      <c r="K78" s="143"/>
      <c r="L78" s="143"/>
      <c r="M78" s="143"/>
      <c r="N78" s="145"/>
      <c r="O78" s="142"/>
      <c r="P78" s="143"/>
      <c r="Q78" s="143"/>
      <c r="R78" s="144"/>
      <c r="S78" s="144"/>
      <c r="T78" s="143"/>
      <c r="U78" s="143"/>
      <c r="V78" s="143"/>
      <c r="W78" s="143"/>
      <c r="X78" s="145"/>
      <c r="Y78" s="146"/>
      <c r="Z78" s="54"/>
    </row>
    <row r="79" spans="1:26" ht="12.75" hidden="1">
      <c r="A79" s="237" t="s">
        <v>239</v>
      </c>
      <c r="B79" s="238"/>
      <c r="C79" s="239"/>
      <c r="D79" s="234" t="s">
        <v>226</v>
      </c>
      <c r="E79" s="142"/>
      <c r="F79" s="143"/>
      <c r="G79" s="143"/>
      <c r="H79" s="144"/>
      <c r="I79" s="144"/>
      <c r="J79" s="143"/>
      <c r="K79" s="143"/>
      <c r="L79" s="143"/>
      <c r="M79" s="143"/>
      <c r="N79" s="145"/>
      <c r="O79" s="142"/>
      <c r="P79" s="143"/>
      <c r="Q79" s="143"/>
      <c r="R79" s="144"/>
      <c r="S79" s="144"/>
      <c r="T79" s="143"/>
      <c r="U79" s="143"/>
      <c r="V79" s="143"/>
      <c r="W79" s="143"/>
      <c r="X79" s="145"/>
      <c r="Y79" s="146"/>
      <c r="Z79" s="54"/>
    </row>
    <row r="80" spans="1:26" ht="12.75" hidden="1">
      <c r="A80" s="237" t="s">
        <v>240</v>
      </c>
      <c r="B80" s="238"/>
      <c r="C80" s="239"/>
      <c r="D80" s="234" t="s">
        <v>226</v>
      </c>
      <c r="E80" s="142"/>
      <c r="F80" s="143"/>
      <c r="G80" s="143"/>
      <c r="H80" s="144"/>
      <c r="I80" s="144"/>
      <c r="J80" s="143"/>
      <c r="K80" s="143"/>
      <c r="L80" s="143"/>
      <c r="M80" s="143"/>
      <c r="N80" s="145"/>
      <c r="O80" s="142"/>
      <c r="P80" s="143"/>
      <c r="Q80" s="143"/>
      <c r="R80" s="144"/>
      <c r="S80" s="144"/>
      <c r="T80" s="143"/>
      <c r="U80" s="143"/>
      <c r="V80" s="143"/>
      <c r="W80" s="143"/>
      <c r="X80" s="145"/>
      <c r="Y80" s="146"/>
      <c r="Z80" s="54"/>
    </row>
    <row r="81" spans="1:26" ht="12.75" hidden="1">
      <c r="A81" s="241" t="s">
        <v>241</v>
      </c>
      <c r="B81" s="240"/>
      <c r="C81" s="242"/>
      <c r="D81" s="234" t="s">
        <v>226</v>
      </c>
      <c r="E81" s="153"/>
      <c r="F81" s="154"/>
      <c r="G81" s="154"/>
      <c r="H81" s="155"/>
      <c r="I81" s="155"/>
      <c r="J81" s="154"/>
      <c r="K81" s="154"/>
      <c r="L81" s="154"/>
      <c r="M81" s="154"/>
      <c r="N81" s="156"/>
      <c r="O81" s="153"/>
      <c r="P81" s="154"/>
      <c r="Q81" s="154"/>
      <c r="R81" s="155"/>
      <c r="S81" s="155"/>
      <c r="T81" s="154"/>
      <c r="U81" s="154"/>
      <c r="V81" s="154"/>
      <c r="W81" s="154"/>
      <c r="X81" s="156"/>
      <c r="Y81" s="157"/>
      <c r="Z81" s="54"/>
    </row>
    <row r="82" spans="1:26" ht="6.75" customHeight="1">
      <c r="A82" s="243"/>
      <c r="B82" s="243"/>
      <c r="C82" s="244"/>
      <c r="D82" s="245"/>
      <c r="E82" s="246"/>
      <c r="F82" s="246"/>
      <c r="G82" s="246"/>
      <c r="H82" s="247"/>
      <c r="I82" s="247"/>
      <c r="J82" s="248"/>
      <c r="K82" s="248"/>
      <c r="L82" s="248"/>
      <c r="M82" s="248"/>
      <c r="N82" s="248"/>
      <c r="O82" s="248"/>
      <c r="P82" s="248"/>
      <c r="Q82" s="248"/>
      <c r="R82" s="247"/>
      <c r="S82" s="247"/>
      <c r="T82" s="248"/>
      <c r="U82" s="248"/>
      <c r="V82" s="248"/>
      <c r="W82" s="248"/>
      <c r="X82" s="248"/>
      <c r="Y82" s="249"/>
      <c r="Z82" s="54"/>
    </row>
    <row r="83" spans="1:26" s="77" customFormat="1" ht="12.75">
      <c r="A83" s="250" t="s">
        <v>242</v>
      </c>
      <c r="B83" s="251"/>
      <c r="C83" s="252" t="s">
        <v>243</v>
      </c>
      <c r="D83" s="253" t="s">
        <v>244</v>
      </c>
      <c r="E83" s="204"/>
      <c r="F83" s="205"/>
      <c r="G83" s="205"/>
      <c r="H83" s="254"/>
      <c r="I83" s="254"/>
      <c r="J83" s="255"/>
      <c r="K83" s="255"/>
      <c r="L83" s="255"/>
      <c r="M83" s="255"/>
      <c r="N83" s="256"/>
      <c r="O83" s="257"/>
      <c r="P83" s="255"/>
      <c r="Q83" s="255"/>
      <c r="R83" s="254"/>
      <c r="S83" s="254"/>
      <c r="T83" s="255"/>
      <c r="U83" s="255"/>
      <c r="V83" s="255"/>
      <c r="W83" s="255"/>
      <c r="X83" s="256"/>
      <c r="Y83" s="258"/>
      <c r="Z83" s="76"/>
    </row>
    <row r="84" spans="1:26" s="1" customFormat="1" ht="12.75">
      <c r="A84" s="259"/>
      <c r="B84" s="259"/>
      <c r="C84" s="260"/>
      <c r="D84" s="260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22"/>
    </row>
    <row r="85" spans="1:26" s="1" customFormat="1" ht="114.75" customHeight="1">
      <c r="A85" s="259"/>
      <c r="B85" s="259"/>
      <c r="C85" s="262"/>
      <c r="D85" s="262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2"/>
    </row>
    <row r="86" spans="1:26" s="1" customFormat="1" ht="69" customHeight="1">
      <c r="A86" s="259"/>
      <c r="B86" s="263" t="s">
        <v>245</v>
      </c>
      <c r="C86" s="263"/>
      <c r="D86" s="263"/>
      <c r="E86" s="263"/>
      <c r="F86" s="263"/>
      <c r="G86" s="264"/>
      <c r="H86" s="265" t="s">
        <v>246</v>
      </c>
      <c r="I86" s="265"/>
      <c r="J86" s="265"/>
      <c r="K86" s="265"/>
      <c r="L86" s="266"/>
      <c r="M86" s="266"/>
      <c r="N86" s="266"/>
      <c r="O86" s="265"/>
      <c r="P86" s="265"/>
      <c r="Q86" s="265"/>
      <c r="R86" s="265"/>
      <c r="S86" s="266"/>
      <c r="T86" s="266"/>
      <c r="U86" s="266"/>
      <c r="V86" s="261"/>
      <c r="W86" s="261"/>
      <c r="X86" s="261"/>
      <c r="Y86" s="261"/>
      <c r="Z86" s="22"/>
    </row>
    <row r="87" spans="1:26" s="1" customFormat="1" ht="12.75">
      <c r="A87" s="259"/>
      <c r="B87" s="259"/>
      <c r="C87" s="262"/>
      <c r="D87" s="262"/>
      <c r="E87" s="261"/>
      <c r="F87" s="261"/>
      <c r="G87" s="261"/>
      <c r="H87" s="261"/>
      <c r="I87" s="261"/>
      <c r="J87" s="267" t="s">
        <v>247</v>
      </c>
      <c r="K87" s="261"/>
      <c r="L87" s="266"/>
      <c r="M87" s="266"/>
      <c r="N87" s="266"/>
      <c r="O87" s="261"/>
      <c r="P87" s="268" t="s">
        <v>248</v>
      </c>
      <c r="Q87" s="269"/>
      <c r="R87" s="261"/>
      <c r="S87" s="269"/>
      <c r="T87" s="269"/>
      <c r="U87" s="266"/>
      <c r="V87" s="267"/>
      <c r="W87" s="267"/>
      <c r="X87" s="267"/>
      <c r="Y87" s="261"/>
      <c r="Z87" s="22"/>
    </row>
    <row r="88" spans="1:26" s="1" customFormat="1" ht="46.5" customHeight="1">
      <c r="A88" s="259"/>
      <c r="B88" s="270" t="s">
        <v>249</v>
      </c>
      <c r="C88" s="270"/>
      <c r="D88" s="270"/>
      <c r="E88" s="270"/>
      <c r="F88" s="270"/>
      <c r="G88" s="271"/>
      <c r="H88" s="272" t="s">
        <v>250</v>
      </c>
      <c r="I88" s="272"/>
      <c r="J88" s="272"/>
      <c r="K88" s="272"/>
      <c r="L88" s="269"/>
      <c r="M88" s="269"/>
      <c r="N88" s="269"/>
      <c r="O88" s="265" t="s">
        <v>251</v>
      </c>
      <c r="P88" s="265"/>
      <c r="Q88" s="265"/>
      <c r="R88" s="265"/>
      <c r="S88" s="269"/>
      <c r="T88" s="273"/>
      <c r="U88" s="273"/>
      <c r="V88" s="267"/>
      <c r="W88" s="267"/>
      <c r="X88" s="267"/>
      <c r="Y88" s="261"/>
      <c r="Z88" s="22"/>
    </row>
    <row r="89" spans="1:26" s="1" customFormat="1" ht="12.75">
      <c r="A89" s="259"/>
      <c r="B89" s="259"/>
      <c r="C89" s="262"/>
      <c r="D89" s="262"/>
      <c r="E89" s="261"/>
      <c r="F89" s="261"/>
      <c r="G89" s="261"/>
      <c r="H89" s="261"/>
      <c r="I89" s="261"/>
      <c r="J89" s="267" t="s">
        <v>252</v>
      </c>
      <c r="K89" s="261"/>
      <c r="L89" s="266"/>
      <c r="M89" s="266"/>
      <c r="N89" s="266"/>
      <c r="O89" s="261"/>
      <c r="P89" s="267" t="s">
        <v>247</v>
      </c>
      <c r="Q89" s="267"/>
      <c r="R89" s="261"/>
      <c r="S89" s="266"/>
      <c r="T89" s="268" t="s">
        <v>248</v>
      </c>
      <c r="U89" s="268"/>
      <c r="V89" s="261"/>
      <c r="W89" s="261"/>
      <c r="X89" s="261"/>
      <c r="Y89" s="261"/>
      <c r="Z89" s="22"/>
    </row>
    <row r="90" spans="1:26" s="1" customFormat="1" ht="25.5" customHeight="1">
      <c r="A90" s="259"/>
      <c r="B90" s="259"/>
      <c r="C90" s="262"/>
      <c r="D90" s="262"/>
      <c r="E90" s="261"/>
      <c r="F90" s="261"/>
      <c r="G90" s="261"/>
      <c r="H90" s="261"/>
      <c r="I90" s="261"/>
      <c r="J90" s="274" t="s">
        <v>253</v>
      </c>
      <c r="K90" s="261"/>
      <c r="L90" s="266"/>
      <c r="M90" s="266"/>
      <c r="N90" s="266"/>
      <c r="O90" s="266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2"/>
    </row>
    <row r="91" spans="1:26" s="1" customFormat="1" ht="12.75">
      <c r="A91" s="259"/>
      <c r="B91" s="259"/>
      <c r="C91" s="262"/>
      <c r="D91" s="262"/>
      <c r="E91" s="261"/>
      <c r="F91" s="261"/>
      <c r="G91" s="261"/>
      <c r="H91" s="261"/>
      <c r="I91" s="275"/>
      <c r="J91" s="275" t="s">
        <v>254</v>
      </c>
      <c r="K91" s="275"/>
      <c r="L91" s="276"/>
      <c r="M91" s="276"/>
      <c r="N91" s="276"/>
      <c r="O91" s="276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2"/>
    </row>
    <row r="92" spans="1:26" s="1" customFormat="1" ht="18" customHeight="1">
      <c r="A92" s="259"/>
      <c r="B92" s="259"/>
      <c r="C92" s="262"/>
      <c r="D92" s="262"/>
      <c r="E92" s="261"/>
      <c r="F92" s="261"/>
      <c r="G92" s="261"/>
      <c r="H92" s="273"/>
      <c r="I92" s="277" t="s">
        <v>255</v>
      </c>
      <c r="J92" s="277"/>
      <c r="K92" s="277"/>
      <c r="L92" s="278"/>
      <c r="M92" s="278"/>
      <c r="N92" s="278"/>
      <c r="O92" s="272" t="s">
        <v>256</v>
      </c>
      <c r="P92" s="265"/>
      <c r="Q92" s="265" t="s">
        <v>257</v>
      </c>
      <c r="R92" s="265"/>
      <c r="S92" s="279">
        <v>2012</v>
      </c>
      <c r="T92" s="265" t="s">
        <v>60</v>
      </c>
      <c r="U92" s="261"/>
      <c r="V92" s="266"/>
      <c r="W92" s="266"/>
      <c r="X92" s="266"/>
      <c r="Y92" s="261"/>
      <c r="Z92" s="22"/>
    </row>
    <row r="93" spans="1:26" s="1" customFormat="1" ht="12.75">
      <c r="A93" s="259"/>
      <c r="B93" s="259"/>
      <c r="C93" s="262"/>
      <c r="D93" s="262"/>
      <c r="E93" s="261"/>
      <c r="F93" s="261"/>
      <c r="G93" s="261"/>
      <c r="H93" s="261"/>
      <c r="I93" s="275"/>
      <c r="J93" s="275" t="s">
        <v>258</v>
      </c>
      <c r="K93" s="275"/>
      <c r="L93" s="276"/>
      <c r="M93" s="276"/>
      <c r="N93" s="276"/>
      <c r="O93" s="275"/>
      <c r="P93" s="280"/>
      <c r="Q93" s="280"/>
      <c r="R93" s="275" t="s">
        <v>259</v>
      </c>
      <c r="S93" s="275"/>
      <c r="T93" s="275"/>
      <c r="U93" s="261"/>
      <c r="V93" s="276"/>
      <c r="W93" s="276"/>
      <c r="X93" s="276"/>
      <c r="Y93" s="261"/>
      <c r="Z93" s="22"/>
    </row>
    <row r="94" spans="1:26" s="1" customFormat="1" ht="12.75">
      <c r="A94" s="281"/>
      <c r="B94" s="281"/>
      <c r="C94" s="282"/>
      <c r="D94" s="282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22"/>
    </row>
    <row r="95" spans="1:25" s="1" customFormat="1" ht="12.75">
      <c r="A95" s="283"/>
      <c r="B95" s="283"/>
      <c r="C95" s="284"/>
      <c r="D95" s="284"/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5"/>
      <c r="P95" s="285"/>
      <c r="Q95" s="285"/>
      <c r="R95" s="285"/>
      <c r="S95" s="285"/>
      <c r="T95" s="285"/>
      <c r="U95" s="285"/>
      <c r="V95" s="285"/>
      <c r="W95" s="285"/>
      <c r="X95" s="285"/>
      <c r="Y95" s="285"/>
    </row>
    <row r="96" spans="1:25" s="1" customFormat="1" ht="12.75">
      <c r="A96" s="283"/>
      <c r="B96" s="283"/>
      <c r="C96" s="284"/>
      <c r="D96" s="284"/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5"/>
    </row>
    <row r="97" spans="1:25" s="289" customFormat="1" ht="12.75">
      <c r="A97" s="286"/>
      <c r="B97" s="286"/>
      <c r="C97" s="287"/>
      <c r="D97" s="287"/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</row>
    <row r="98" spans="1:25" s="289" customFormat="1" ht="12.75" hidden="1" outlineLevel="1">
      <c r="A98" s="286"/>
      <c r="B98" s="286"/>
      <c r="C98" s="287"/>
      <c r="D98" s="287"/>
      <c r="E98" s="288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  <c r="X98" s="288"/>
      <c r="Y98" s="288"/>
    </row>
    <row r="99" spans="1:25" s="289" customFormat="1" ht="12.75" hidden="1" outlineLevel="1">
      <c r="A99" s="286"/>
      <c r="B99" s="286"/>
      <c r="C99" s="287"/>
      <c r="D99" s="287"/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</row>
    <row r="100" spans="1:25" s="289" customFormat="1" ht="12.75" hidden="1" outlineLevel="1">
      <c r="A100" s="286"/>
      <c r="C100" s="287"/>
      <c r="D100" s="287"/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</row>
    <row r="101" spans="1:25" s="289" customFormat="1" ht="12.75" hidden="1" outlineLevel="1">
      <c r="A101" s="286"/>
      <c r="B101" s="286" t="s">
        <v>260</v>
      </c>
      <c r="C101" s="287"/>
      <c r="D101" s="287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</row>
    <row r="102" spans="1:25" s="289" customFormat="1" ht="12.75" hidden="1" outlineLevel="1">
      <c r="A102" s="286"/>
      <c r="B102" s="286" t="s">
        <v>261</v>
      </c>
      <c r="C102" s="287"/>
      <c r="D102" s="287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</row>
    <row r="103" spans="1:25" s="289" customFormat="1" ht="12.75" hidden="1" outlineLevel="1">
      <c r="A103" s="286"/>
      <c r="B103" s="286" t="s">
        <v>224</v>
      </c>
      <c r="C103" s="287"/>
      <c r="D103" s="287"/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8"/>
    </row>
    <row r="104" spans="1:25" s="289" customFormat="1" ht="12.75" hidden="1" outlineLevel="1">
      <c r="A104" s="286"/>
      <c r="B104" s="286" t="s">
        <v>262</v>
      </c>
      <c r="C104" s="287"/>
      <c r="D104" s="287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</row>
    <row r="105" spans="1:25" s="289" customFormat="1" ht="12.75" hidden="1" outlineLevel="1">
      <c r="A105" s="286"/>
      <c r="B105" s="286" t="s">
        <v>263</v>
      </c>
      <c r="C105" s="287"/>
      <c r="D105" s="287"/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</row>
    <row r="106" spans="1:25" s="289" customFormat="1" ht="12.75" hidden="1" outlineLevel="1">
      <c r="A106" s="286"/>
      <c r="B106" s="286"/>
      <c r="C106" s="287"/>
      <c r="D106" s="287"/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  <c r="X106" s="288"/>
      <c r="Y106" s="288"/>
    </row>
    <row r="107" spans="1:25" s="289" customFormat="1" ht="12.75" hidden="1" outlineLevel="1">
      <c r="A107" s="286"/>
      <c r="B107" s="286"/>
      <c r="C107" s="287"/>
      <c r="D107" s="287"/>
      <c r="E107" s="288"/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  <c r="X107" s="288"/>
      <c r="Y107" s="288"/>
    </row>
    <row r="108" spans="1:25" s="289" customFormat="1" ht="12.75" hidden="1" outlineLevel="1">
      <c r="A108" s="286"/>
      <c r="B108" s="286"/>
      <c r="C108" s="287"/>
      <c r="D108" s="287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  <c r="X108" s="288"/>
      <c r="Y108" s="288"/>
    </row>
    <row r="109" spans="1:25" s="289" customFormat="1" ht="12.75" hidden="1" outlineLevel="1">
      <c r="A109" s="286"/>
      <c r="B109" s="286"/>
      <c r="C109" s="287"/>
      <c r="D109" s="287"/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</row>
    <row r="110" spans="1:25" s="289" customFormat="1" ht="12.75" hidden="1" outlineLevel="1">
      <c r="A110" s="286"/>
      <c r="B110" s="286"/>
      <c r="C110" s="287"/>
      <c r="D110" s="287"/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</row>
    <row r="111" spans="1:25" s="289" customFormat="1" ht="12.75" hidden="1" outlineLevel="1">
      <c r="A111" s="286"/>
      <c r="B111" s="286"/>
      <c r="C111" s="287"/>
      <c r="D111" s="287"/>
      <c r="E111" s="288"/>
      <c r="F111" s="288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  <c r="X111" s="288"/>
      <c r="Y111" s="288"/>
    </row>
    <row r="112" spans="1:25" s="289" customFormat="1" ht="12.75" hidden="1" outlineLevel="1">
      <c r="A112" s="286"/>
      <c r="B112" s="286"/>
      <c r="C112" s="287"/>
      <c r="D112" s="287"/>
      <c r="E112" s="288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  <c r="X112" s="288"/>
      <c r="Y112" s="288"/>
    </row>
    <row r="113" spans="1:25" s="289" customFormat="1" ht="12.75" hidden="1" outlineLevel="1">
      <c r="A113" s="286"/>
      <c r="B113" s="286"/>
      <c r="C113" s="287"/>
      <c r="D113" s="287"/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</row>
    <row r="114" spans="1:25" s="289" customFormat="1" ht="51" customHeight="1" hidden="1" outlineLevel="1">
      <c r="A114" s="286"/>
      <c r="B114" s="286"/>
      <c r="C114" s="287"/>
      <c r="D114" s="287"/>
      <c r="E114" s="288"/>
      <c r="F114" s="288"/>
      <c r="G114" s="290" t="s">
        <v>264</v>
      </c>
      <c r="H114" s="290" t="s">
        <v>265</v>
      </c>
      <c r="I114" s="291" t="s">
        <v>266</v>
      </c>
      <c r="J114" s="291" t="s">
        <v>267</v>
      </c>
      <c r="M114" s="292"/>
      <c r="N114" s="292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</row>
    <row r="115" spans="1:25" s="289" customFormat="1" ht="12.75" hidden="1" outlineLevel="1">
      <c r="A115" s="286"/>
      <c r="B115" s="293"/>
      <c r="C115" s="294"/>
      <c r="D115" s="294"/>
      <c r="E115" s="288"/>
      <c r="F115" s="288"/>
      <c r="G115" s="295" t="s">
        <v>268</v>
      </c>
      <c r="H115" s="296" t="s">
        <v>269</v>
      </c>
      <c r="I115" s="297" t="s">
        <v>268</v>
      </c>
      <c r="J115" s="297" t="s">
        <v>268</v>
      </c>
      <c r="M115" s="292"/>
      <c r="N115" s="292"/>
      <c r="O115" s="288"/>
      <c r="P115" s="288"/>
      <c r="Q115" s="288"/>
      <c r="R115" s="288"/>
      <c r="S115" s="288"/>
      <c r="T115" s="288"/>
      <c r="U115" s="288"/>
      <c r="V115" s="288"/>
      <c r="W115" s="288"/>
      <c r="X115" s="288"/>
      <c r="Y115" s="288"/>
    </row>
    <row r="116" spans="1:25" s="289" customFormat="1" ht="12.75" hidden="1" outlineLevel="1">
      <c r="A116" s="298"/>
      <c r="B116" s="299" t="s">
        <v>270</v>
      </c>
      <c r="C116" s="299" t="s">
        <v>271</v>
      </c>
      <c r="D116" s="299"/>
      <c r="E116" s="300"/>
      <c r="F116" s="299"/>
      <c r="G116" s="295">
        <v>22</v>
      </c>
      <c r="H116" s="296" t="s">
        <v>272</v>
      </c>
      <c r="I116" s="301">
        <v>1</v>
      </c>
      <c r="J116" s="302" t="s">
        <v>273</v>
      </c>
      <c r="M116" s="303"/>
      <c r="N116" s="299"/>
      <c r="O116" s="288"/>
      <c r="P116" s="288"/>
      <c r="Q116" s="288"/>
      <c r="R116" s="288"/>
      <c r="S116" s="288"/>
      <c r="T116" s="288"/>
      <c r="U116" s="288"/>
      <c r="V116" s="288"/>
      <c r="W116" s="288"/>
      <c r="X116" s="288"/>
      <c r="Y116" s="288"/>
    </row>
    <row r="117" spans="1:25" s="289" customFormat="1" ht="12.75" hidden="1" outlineLevel="1">
      <c r="A117" s="298"/>
      <c r="B117" s="299" t="s">
        <v>274</v>
      </c>
      <c r="C117" s="299" t="s">
        <v>275</v>
      </c>
      <c r="D117" s="299"/>
      <c r="E117" s="300"/>
      <c r="F117" s="299"/>
      <c r="G117" s="295">
        <v>31</v>
      </c>
      <c r="H117" s="296" t="s">
        <v>276</v>
      </c>
      <c r="I117" s="301">
        <v>10</v>
      </c>
      <c r="J117" s="304" t="s">
        <v>277</v>
      </c>
      <c r="M117" s="305"/>
      <c r="N117" s="299"/>
      <c r="O117" s="288"/>
      <c r="P117" s="288"/>
      <c r="Q117" s="288"/>
      <c r="R117" s="288"/>
      <c r="S117" s="288"/>
      <c r="T117" s="288"/>
      <c r="U117" s="288"/>
      <c r="V117" s="288"/>
      <c r="W117" s="288"/>
      <c r="X117" s="288"/>
      <c r="Y117" s="288"/>
    </row>
    <row r="118" spans="1:25" s="289" customFormat="1" ht="12.75" hidden="1" outlineLevel="1">
      <c r="A118" s="298"/>
      <c r="B118" s="299" t="s">
        <v>278</v>
      </c>
      <c r="C118" s="299" t="s">
        <v>279</v>
      </c>
      <c r="D118" s="299"/>
      <c r="E118" s="300"/>
      <c r="F118" s="299"/>
      <c r="G118" s="295">
        <v>32</v>
      </c>
      <c r="H118" s="296" t="s">
        <v>280</v>
      </c>
      <c r="I118" s="301">
        <v>11</v>
      </c>
      <c r="J118" s="306" t="s">
        <v>281</v>
      </c>
      <c r="M118" s="303"/>
      <c r="N118" s="299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</row>
    <row r="119" spans="1:25" s="289" customFormat="1" ht="12.75" hidden="1" outlineLevel="1">
      <c r="A119" s="298"/>
      <c r="B119" s="299" t="s">
        <v>282</v>
      </c>
      <c r="C119" s="299" t="s">
        <v>283</v>
      </c>
      <c r="D119" s="299"/>
      <c r="E119" s="300"/>
      <c r="F119" s="299"/>
      <c r="G119" s="295">
        <v>33</v>
      </c>
      <c r="H119" s="296" t="s">
        <v>284</v>
      </c>
      <c r="I119" s="301">
        <v>12</v>
      </c>
      <c r="J119" s="307" t="s">
        <v>285</v>
      </c>
      <c r="M119" s="303"/>
      <c r="N119" s="299"/>
      <c r="O119" s="288"/>
      <c r="P119" s="288"/>
      <c r="Q119" s="288"/>
      <c r="R119" s="288"/>
      <c r="S119" s="288"/>
      <c r="T119" s="288"/>
      <c r="U119" s="288"/>
      <c r="V119" s="288"/>
      <c r="W119" s="288"/>
      <c r="X119" s="288"/>
      <c r="Y119" s="288"/>
    </row>
    <row r="120" spans="1:25" s="289" customFormat="1" ht="12.75" hidden="1" outlineLevel="1">
      <c r="A120" s="298"/>
      <c r="B120" s="299" t="s">
        <v>286</v>
      </c>
      <c r="C120" s="299" t="s">
        <v>287</v>
      </c>
      <c r="D120" s="299"/>
      <c r="E120" s="300"/>
      <c r="F120" s="299"/>
      <c r="G120" s="295">
        <v>34</v>
      </c>
      <c r="H120" s="296" t="s">
        <v>288</v>
      </c>
      <c r="I120" s="301">
        <v>14</v>
      </c>
      <c r="J120" s="308" t="s">
        <v>289</v>
      </c>
      <c r="M120" s="303"/>
      <c r="N120" s="299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</row>
    <row r="121" spans="1:25" s="289" customFormat="1" ht="12.75" hidden="1" outlineLevel="1">
      <c r="A121" s="298"/>
      <c r="B121" s="299" t="s">
        <v>290</v>
      </c>
      <c r="C121" s="299" t="s">
        <v>291</v>
      </c>
      <c r="D121" s="299"/>
      <c r="E121" s="300"/>
      <c r="F121" s="299"/>
      <c r="G121" s="295">
        <v>35</v>
      </c>
      <c r="H121" s="296" t="s">
        <v>292</v>
      </c>
      <c r="I121" s="301">
        <v>15</v>
      </c>
      <c r="J121" s="308" t="s">
        <v>289</v>
      </c>
      <c r="M121" s="303"/>
      <c r="N121" s="299"/>
      <c r="O121" s="288"/>
      <c r="P121" s="288"/>
      <c r="Q121" s="288"/>
      <c r="R121" s="288"/>
      <c r="S121" s="288"/>
      <c r="T121" s="288"/>
      <c r="U121" s="288"/>
      <c r="V121" s="288"/>
      <c r="W121" s="288"/>
      <c r="X121" s="288"/>
      <c r="Y121" s="288"/>
    </row>
    <row r="122" spans="1:25" s="289" customFormat="1" ht="12.75" hidden="1" outlineLevel="1">
      <c r="A122" s="298"/>
      <c r="B122" s="299" t="s">
        <v>293</v>
      </c>
      <c r="C122" s="299" t="s">
        <v>294</v>
      </c>
      <c r="D122" s="299"/>
      <c r="E122" s="300"/>
      <c r="F122" s="299"/>
      <c r="G122" s="295">
        <v>36</v>
      </c>
      <c r="H122" s="296" t="s">
        <v>295</v>
      </c>
      <c r="I122" s="301">
        <v>17</v>
      </c>
      <c r="J122" s="308" t="s">
        <v>289</v>
      </c>
      <c r="M122" s="303"/>
      <c r="N122" s="299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</row>
    <row r="123" spans="1:25" s="289" customFormat="1" ht="12.75" hidden="1" outlineLevel="1">
      <c r="A123" s="298"/>
      <c r="B123" s="299" t="s">
        <v>296</v>
      </c>
      <c r="C123" s="299" t="s">
        <v>297</v>
      </c>
      <c r="D123" s="299"/>
      <c r="E123" s="300"/>
      <c r="F123" s="299"/>
      <c r="G123" s="295">
        <v>37</v>
      </c>
      <c r="H123" s="296" t="s">
        <v>298</v>
      </c>
      <c r="I123" s="301">
        <v>18</v>
      </c>
      <c r="J123" s="302" t="s">
        <v>285</v>
      </c>
      <c r="M123" s="303"/>
      <c r="N123" s="299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</row>
    <row r="124" spans="1:25" s="289" customFormat="1" ht="12.75" hidden="1" outlineLevel="1">
      <c r="A124" s="298"/>
      <c r="B124" s="299" t="s">
        <v>299</v>
      </c>
      <c r="C124" s="299" t="s">
        <v>300</v>
      </c>
      <c r="D124" s="299"/>
      <c r="E124" s="300"/>
      <c r="F124" s="299"/>
      <c r="G124" s="295">
        <v>38</v>
      </c>
      <c r="H124" s="296" t="s">
        <v>301</v>
      </c>
      <c r="I124" s="301">
        <v>19</v>
      </c>
      <c r="J124" s="308" t="s">
        <v>281</v>
      </c>
      <c r="M124" s="303"/>
      <c r="N124" s="299"/>
      <c r="O124" s="288"/>
      <c r="P124" s="288"/>
      <c r="Q124" s="288"/>
      <c r="R124" s="288"/>
      <c r="S124" s="288"/>
      <c r="T124" s="288"/>
      <c r="U124" s="288"/>
      <c r="V124" s="288"/>
      <c r="W124" s="288"/>
      <c r="X124" s="288"/>
      <c r="Y124" s="288"/>
    </row>
    <row r="125" spans="1:25" s="289" customFormat="1" ht="12.75" hidden="1" outlineLevel="1">
      <c r="A125" s="298"/>
      <c r="B125" s="299" t="s">
        <v>302</v>
      </c>
      <c r="C125" s="299" t="s">
        <v>303</v>
      </c>
      <c r="D125" s="299"/>
      <c r="E125" s="300"/>
      <c r="F125" s="299"/>
      <c r="G125" s="295">
        <v>39</v>
      </c>
      <c r="H125" s="296" t="s">
        <v>304</v>
      </c>
      <c r="I125" s="301">
        <v>20</v>
      </c>
      <c r="J125" s="309" t="s">
        <v>289</v>
      </c>
      <c r="M125" s="303"/>
      <c r="N125" s="299"/>
      <c r="O125" s="288"/>
      <c r="P125" s="288"/>
      <c r="Q125" s="288"/>
      <c r="R125" s="288"/>
      <c r="S125" s="288"/>
      <c r="T125" s="288"/>
      <c r="U125" s="288"/>
      <c r="V125" s="288"/>
      <c r="W125" s="288"/>
      <c r="X125" s="288"/>
      <c r="Y125" s="288"/>
    </row>
    <row r="126" spans="1:25" s="289" customFormat="1" ht="12.75" hidden="1" outlineLevel="1">
      <c r="A126" s="298"/>
      <c r="B126" s="299" t="s">
        <v>305</v>
      </c>
      <c r="C126" s="299" t="s">
        <v>306</v>
      </c>
      <c r="D126" s="299"/>
      <c r="E126" s="300"/>
      <c r="F126" s="299"/>
      <c r="G126" s="295">
        <v>77</v>
      </c>
      <c r="H126" s="296" t="s">
        <v>307</v>
      </c>
      <c r="I126" s="301">
        <v>45</v>
      </c>
      <c r="J126" s="309" t="s">
        <v>289</v>
      </c>
      <c r="M126" s="303"/>
      <c r="N126" s="299"/>
      <c r="O126" s="288"/>
      <c r="P126" s="288"/>
      <c r="Q126" s="288"/>
      <c r="R126" s="288"/>
      <c r="S126" s="288"/>
      <c r="T126" s="288"/>
      <c r="U126" s="288"/>
      <c r="V126" s="288"/>
      <c r="W126" s="288"/>
      <c r="X126" s="288"/>
      <c r="Y126" s="288"/>
    </row>
    <row r="127" spans="1:25" s="289" customFormat="1" ht="12.75" hidden="1" outlineLevel="1">
      <c r="A127" s="298"/>
      <c r="B127" s="299" t="s">
        <v>308</v>
      </c>
      <c r="C127" s="299" t="s">
        <v>309</v>
      </c>
      <c r="D127" s="299"/>
      <c r="E127" s="300"/>
      <c r="F127" s="299"/>
      <c r="G127" s="295">
        <v>78</v>
      </c>
      <c r="H127" s="296" t="s">
        <v>310</v>
      </c>
      <c r="I127" s="301">
        <v>40</v>
      </c>
      <c r="J127" s="310" t="s">
        <v>281</v>
      </c>
      <c r="M127" s="305"/>
      <c r="N127" s="299"/>
      <c r="O127" s="288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</row>
    <row r="128" spans="1:25" s="289" customFormat="1" ht="12.75" hidden="1" outlineLevel="1">
      <c r="A128" s="298"/>
      <c r="B128" s="299" t="s">
        <v>311</v>
      </c>
      <c r="C128" s="299" t="s">
        <v>312</v>
      </c>
      <c r="D128" s="299"/>
      <c r="E128" s="300"/>
      <c r="F128" s="299"/>
      <c r="G128" s="295">
        <v>79</v>
      </c>
      <c r="H128" s="296" t="s">
        <v>313</v>
      </c>
      <c r="I128" s="301">
        <v>99</v>
      </c>
      <c r="J128" s="306" t="s">
        <v>277</v>
      </c>
      <c r="M128" s="303"/>
      <c r="N128" s="299"/>
      <c r="O128" s="288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</row>
    <row r="129" spans="1:25" s="289" customFormat="1" ht="12.75" hidden="1" outlineLevel="1">
      <c r="A129" s="298"/>
      <c r="B129" s="299" t="s">
        <v>314</v>
      </c>
      <c r="C129" s="299" t="s">
        <v>315</v>
      </c>
      <c r="D129" s="299"/>
      <c r="E129" s="300"/>
      <c r="F129" s="299"/>
      <c r="G129" s="295">
        <v>23</v>
      </c>
      <c r="H129" s="296" t="s">
        <v>316</v>
      </c>
      <c r="I129" s="301">
        <v>76</v>
      </c>
      <c r="J129" s="311" t="s">
        <v>273</v>
      </c>
      <c r="M129" s="303"/>
      <c r="N129" s="299"/>
      <c r="O129" s="288"/>
      <c r="P129" s="288"/>
      <c r="Q129" s="288"/>
      <c r="R129" s="288"/>
      <c r="S129" s="288"/>
      <c r="T129" s="288"/>
      <c r="U129" s="288"/>
      <c r="V129" s="288"/>
      <c r="W129" s="288"/>
      <c r="X129" s="288"/>
      <c r="Y129" s="288"/>
    </row>
    <row r="130" spans="1:25" s="289" customFormat="1" ht="12.75" hidden="1" outlineLevel="1">
      <c r="A130" s="298"/>
      <c r="B130" s="299" t="s">
        <v>317</v>
      </c>
      <c r="C130" s="299" t="s">
        <v>318</v>
      </c>
      <c r="D130" s="299"/>
      <c r="E130" s="300"/>
      <c r="F130" s="299"/>
      <c r="G130" s="295">
        <v>40</v>
      </c>
      <c r="H130" s="296" t="s">
        <v>319</v>
      </c>
      <c r="I130" s="301">
        <v>24</v>
      </c>
      <c r="J130" s="308" t="s">
        <v>289</v>
      </c>
      <c r="M130" s="303"/>
      <c r="N130" s="299"/>
      <c r="O130" s="288"/>
      <c r="P130" s="288"/>
      <c r="Q130" s="288"/>
      <c r="R130" s="288"/>
      <c r="S130" s="288"/>
      <c r="T130" s="288"/>
      <c r="U130" s="288"/>
      <c r="V130" s="288"/>
      <c r="W130" s="288"/>
      <c r="X130" s="288"/>
      <c r="Y130" s="288"/>
    </row>
    <row r="131" spans="1:25" s="289" customFormat="1" ht="12.75" hidden="1" outlineLevel="1">
      <c r="A131" s="298"/>
      <c r="B131" s="299" t="s">
        <v>320</v>
      </c>
      <c r="C131" s="299" t="s">
        <v>321</v>
      </c>
      <c r="D131" s="299"/>
      <c r="E131" s="300"/>
      <c r="F131" s="299"/>
      <c r="G131" s="295">
        <v>41</v>
      </c>
      <c r="H131" s="296" t="s">
        <v>322</v>
      </c>
      <c r="I131" s="301">
        <v>25</v>
      </c>
      <c r="J131" s="306" t="s">
        <v>273</v>
      </c>
      <c r="M131" s="303"/>
      <c r="N131" s="299"/>
      <c r="O131" s="288"/>
      <c r="P131" s="288"/>
      <c r="Q131" s="288"/>
      <c r="R131" s="288"/>
      <c r="S131" s="288"/>
      <c r="T131" s="288"/>
      <c r="U131" s="288"/>
      <c r="V131" s="288"/>
      <c r="W131" s="288"/>
      <c r="X131" s="288"/>
      <c r="Y131" s="288"/>
    </row>
    <row r="132" spans="1:25" s="289" customFormat="1" ht="12.75" hidden="1" outlineLevel="1">
      <c r="A132" s="298"/>
      <c r="B132" s="299" t="s">
        <v>323</v>
      </c>
      <c r="C132" s="299" t="s">
        <v>324</v>
      </c>
      <c r="D132" s="299"/>
      <c r="E132" s="300"/>
      <c r="F132" s="299"/>
      <c r="G132" s="295">
        <v>7</v>
      </c>
      <c r="H132" s="296" t="s">
        <v>325</v>
      </c>
      <c r="I132" s="301">
        <v>83</v>
      </c>
      <c r="J132" s="307" t="s">
        <v>326</v>
      </c>
      <c r="M132" s="303"/>
      <c r="N132" s="299"/>
      <c r="O132" s="288"/>
      <c r="P132" s="288"/>
      <c r="Q132" s="288"/>
      <c r="R132" s="288"/>
      <c r="S132" s="288"/>
      <c r="T132" s="288"/>
      <c r="U132" s="288"/>
      <c r="V132" s="288"/>
      <c r="W132" s="288"/>
      <c r="X132" s="288"/>
      <c r="Y132" s="288"/>
    </row>
    <row r="133" spans="1:25" s="289" customFormat="1" ht="12.75" hidden="1" outlineLevel="1">
      <c r="A133" s="298"/>
      <c r="B133" s="299" t="s">
        <v>327</v>
      </c>
      <c r="C133" s="299" t="s">
        <v>328</v>
      </c>
      <c r="D133" s="299"/>
      <c r="E133" s="300"/>
      <c r="F133" s="299"/>
      <c r="G133" s="295">
        <v>42</v>
      </c>
      <c r="H133" s="296" t="s">
        <v>329</v>
      </c>
      <c r="I133" s="301">
        <v>27</v>
      </c>
      <c r="J133" s="306" t="s">
        <v>281</v>
      </c>
      <c r="M133" s="303"/>
      <c r="N133" s="299"/>
      <c r="O133" s="288"/>
      <c r="P133" s="288"/>
      <c r="Q133" s="288"/>
      <c r="R133" s="288"/>
      <c r="S133" s="288"/>
      <c r="T133" s="288"/>
      <c r="U133" s="288"/>
      <c r="V133" s="288"/>
      <c r="W133" s="288"/>
      <c r="X133" s="288"/>
      <c r="Y133" s="288"/>
    </row>
    <row r="134" spans="1:25" s="289" customFormat="1" ht="12.75" hidden="1" outlineLevel="1">
      <c r="A134" s="298"/>
      <c r="B134" s="299" t="s">
        <v>330</v>
      </c>
      <c r="C134" s="299" t="s">
        <v>331</v>
      </c>
      <c r="D134" s="299"/>
      <c r="E134" s="300"/>
      <c r="F134" s="299"/>
      <c r="G134" s="295">
        <v>43</v>
      </c>
      <c r="H134" s="296" t="s">
        <v>332</v>
      </c>
      <c r="I134" s="301">
        <v>29</v>
      </c>
      <c r="J134" s="307" t="s">
        <v>289</v>
      </c>
      <c r="M134" s="303"/>
      <c r="N134" s="299"/>
      <c r="O134" s="288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</row>
    <row r="135" spans="1:25" s="289" customFormat="1" ht="12.75" hidden="1" outlineLevel="1">
      <c r="A135" s="298"/>
      <c r="B135" s="299" t="s">
        <v>333</v>
      </c>
      <c r="C135" s="299" t="s">
        <v>334</v>
      </c>
      <c r="D135" s="299"/>
      <c r="E135" s="300"/>
      <c r="F135" s="299"/>
      <c r="G135" s="295">
        <v>24</v>
      </c>
      <c r="H135" s="296" t="s">
        <v>335</v>
      </c>
      <c r="I135" s="301">
        <v>30</v>
      </c>
      <c r="J135" s="308" t="s">
        <v>277</v>
      </c>
      <c r="M135" s="303"/>
      <c r="N135" s="299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</row>
    <row r="136" spans="1:25" s="289" customFormat="1" ht="12.75" hidden="1" outlineLevel="1">
      <c r="A136" s="298"/>
      <c r="B136" s="299" t="s">
        <v>336</v>
      </c>
      <c r="C136" s="299" t="s">
        <v>337</v>
      </c>
      <c r="D136" s="299"/>
      <c r="E136" s="300"/>
      <c r="F136" s="299"/>
      <c r="G136" s="295">
        <v>9</v>
      </c>
      <c r="H136" s="296" t="s">
        <v>338</v>
      </c>
      <c r="I136" s="301">
        <v>91</v>
      </c>
      <c r="J136" s="306" t="s">
        <v>326</v>
      </c>
      <c r="M136" s="303"/>
      <c r="N136" s="299"/>
      <c r="O136" s="288"/>
      <c r="P136" s="288"/>
      <c r="Q136" s="288"/>
      <c r="R136" s="288"/>
      <c r="S136" s="288"/>
      <c r="T136" s="288"/>
      <c r="U136" s="288"/>
      <c r="V136" s="288"/>
      <c r="W136" s="288"/>
      <c r="X136" s="288"/>
      <c r="Y136" s="288"/>
    </row>
    <row r="137" spans="1:25" s="289" customFormat="1" ht="12.75" hidden="1" outlineLevel="1">
      <c r="A137" s="298"/>
      <c r="B137" s="299" t="s">
        <v>339</v>
      </c>
      <c r="C137" s="299" t="s">
        <v>340</v>
      </c>
      <c r="D137" s="299"/>
      <c r="E137" s="300"/>
      <c r="F137" s="299"/>
      <c r="G137" s="295">
        <v>44</v>
      </c>
      <c r="H137" s="296" t="s">
        <v>341</v>
      </c>
      <c r="I137" s="301">
        <v>32</v>
      </c>
      <c r="J137" s="307" t="s">
        <v>273</v>
      </c>
      <c r="M137" s="303"/>
      <c r="N137" s="299"/>
      <c r="O137" s="288"/>
      <c r="P137" s="288"/>
      <c r="Q137" s="288"/>
      <c r="R137" s="288"/>
      <c r="S137" s="288"/>
      <c r="T137" s="288"/>
      <c r="U137" s="288"/>
      <c r="V137" s="288"/>
      <c r="W137" s="288"/>
      <c r="X137" s="288"/>
      <c r="Y137" s="288"/>
    </row>
    <row r="138" spans="1:25" s="289" customFormat="1" ht="12.75" hidden="1" outlineLevel="1">
      <c r="A138" s="298"/>
      <c r="B138" s="299" t="s">
        <v>342</v>
      </c>
      <c r="C138" s="299" t="s">
        <v>343</v>
      </c>
      <c r="D138" s="299"/>
      <c r="E138" s="300"/>
      <c r="F138" s="299"/>
      <c r="G138" s="295">
        <v>45</v>
      </c>
      <c r="H138" s="296" t="s">
        <v>344</v>
      </c>
      <c r="I138" s="301">
        <v>33</v>
      </c>
      <c r="J138" s="307" t="s">
        <v>345</v>
      </c>
      <c r="M138" s="303"/>
      <c r="N138" s="299"/>
      <c r="O138" s="288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</row>
    <row r="139" spans="1:25" s="289" customFormat="1" ht="12.75" hidden="1" outlineLevel="1">
      <c r="A139" s="298"/>
      <c r="B139" s="299" t="s">
        <v>346</v>
      </c>
      <c r="C139" s="299" t="s">
        <v>347</v>
      </c>
      <c r="D139" s="299"/>
      <c r="E139" s="300"/>
      <c r="F139" s="299"/>
      <c r="G139" s="295">
        <v>46</v>
      </c>
      <c r="H139" s="296" t="s">
        <v>348</v>
      </c>
      <c r="I139" s="301">
        <v>34</v>
      </c>
      <c r="J139" s="311" t="s">
        <v>289</v>
      </c>
      <c r="M139" s="303"/>
      <c r="N139" s="299"/>
      <c r="O139" s="288"/>
      <c r="P139" s="288"/>
      <c r="Q139" s="288"/>
      <c r="R139" s="288"/>
      <c r="S139" s="288"/>
      <c r="T139" s="288"/>
      <c r="U139" s="288"/>
      <c r="V139" s="288"/>
      <c r="W139" s="288"/>
      <c r="X139" s="288"/>
      <c r="Y139" s="288"/>
    </row>
    <row r="140" spans="1:25" s="289" customFormat="1" ht="12.75" hidden="1" outlineLevel="1">
      <c r="A140" s="298"/>
      <c r="B140" s="299" t="s">
        <v>349</v>
      </c>
      <c r="C140" s="299" t="s">
        <v>350</v>
      </c>
      <c r="D140" s="299"/>
      <c r="E140" s="300"/>
      <c r="F140" s="299"/>
      <c r="G140" s="295">
        <v>25</v>
      </c>
      <c r="H140" s="296" t="s">
        <v>351</v>
      </c>
      <c r="I140" s="301">
        <v>3</v>
      </c>
      <c r="J140" s="302" t="s">
        <v>285</v>
      </c>
      <c r="M140" s="303"/>
      <c r="N140" s="299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</row>
    <row r="141" spans="1:25" s="289" customFormat="1" ht="12.75" hidden="1" outlineLevel="1">
      <c r="A141" s="298"/>
      <c r="B141" s="299" t="s">
        <v>352</v>
      </c>
      <c r="C141" s="299" t="s">
        <v>353</v>
      </c>
      <c r="D141" s="299"/>
      <c r="E141" s="300"/>
      <c r="F141" s="299"/>
      <c r="G141" s="295">
        <v>26</v>
      </c>
      <c r="H141" s="296" t="s">
        <v>354</v>
      </c>
      <c r="I141" s="301">
        <v>4</v>
      </c>
      <c r="J141" s="307" t="s">
        <v>273</v>
      </c>
      <c r="M141" s="303"/>
      <c r="N141" s="299"/>
      <c r="O141" s="288"/>
      <c r="P141" s="288"/>
      <c r="Q141" s="288"/>
      <c r="R141" s="288"/>
      <c r="S141" s="288"/>
      <c r="T141" s="288"/>
      <c r="U141" s="288"/>
      <c r="V141" s="288"/>
      <c r="W141" s="288"/>
      <c r="X141" s="288"/>
      <c r="Y141" s="288"/>
    </row>
    <row r="142" spans="1:25" s="289" customFormat="1" ht="12.75" hidden="1" outlineLevel="1">
      <c r="A142" s="298"/>
      <c r="B142" s="299" t="s">
        <v>355</v>
      </c>
      <c r="C142" s="299" t="s">
        <v>356</v>
      </c>
      <c r="D142" s="299"/>
      <c r="E142" s="300"/>
      <c r="F142" s="299"/>
      <c r="G142" s="295">
        <v>47</v>
      </c>
      <c r="H142" s="296" t="s">
        <v>56</v>
      </c>
      <c r="I142" s="301">
        <v>37</v>
      </c>
      <c r="J142" s="306" t="s">
        <v>357</v>
      </c>
      <c r="M142" s="303"/>
      <c r="N142" s="299"/>
      <c r="O142" s="288"/>
      <c r="P142" s="288"/>
      <c r="Q142" s="288"/>
      <c r="R142" s="288"/>
      <c r="S142" s="288"/>
      <c r="T142" s="288"/>
      <c r="U142" s="288"/>
      <c r="V142" s="288"/>
      <c r="W142" s="288"/>
      <c r="X142" s="288"/>
      <c r="Y142" s="288"/>
    </row>
    <row r="143" spans="1:25" s="289" customFormat="1" ht="12.75" hidden="1" outlineLevel="1">
      <c r="A143" s="298"/>
      <c r="B143" s="299" t="s">
        <v>358</v>
      </c>
      <c r="C143" s="299" t="s">
        <v>359</v>
      </c>
      <c r="D143" s="299"/>
      <c r="E143" s="300"/>
      <c r="F143" s="299"/>
      <c r="G143" s="295">
        <v>48</v>
      </c>
      <c r="H143" s="296" t="s">
        <v>360</v>
      </c>
      <c r="I143" s="301">
        <v>38</v>
      </c>
      <c r="J143" s="311" t="s">
        <v>289</v>
      </c>
      <c r="M143" s="303"/>
      <c r="N143" s="299"/>
      <c r="O143" s="288"/>
      <c r="P143" s="288"/>
      <c r="Q143" s="288"/>
      <c r="R143" s="288"/>
      <c r="S143" s="288"/>
      <c r="T143" s="288"/>
      <c r="U143" s="288"/>
      <c r="V143" s="288"/>
      <c r="W143" s="288"/>
      <c r="X143" s="288"/>
      <c r="Y143" s="288"/>
    </row>
    <row r="144" spans="1:25" s="289" customFormat="1" ht="12.75" hidden="1" outlineLevel="1">
      <c r="A144" s="298"/>
      <c r="B144" s="299" t="s">
        <v>361</v>
      </c>
      <c r="C144" s="299" t="s">
        <v>362</v>
      </c>
      <c r="D144" s="299"/>
      <c r="E144" s="300"/>
      <c r="F144" s="299"/>
      <c r="G144" s="295">
        <v>49</v>
      </c>
      <c r="H144" s="296" t="s">
        <v>363</v>
      </c>
      <c r="I144" s="301">
        <v>41</v>
      </c>
      <c r="J144" s="308" t="s">
        <v>281</v>
      </c>
      <c r="M144" s="303"/>
      <c r="N144" s="299"/>
      <c r="O144" s="288"/>
      <c r="P144" s="288"/>
      <c r="Q144" s="288"/>
      <c r="R144" s="288"/>
      <c r="S144" s="288"/>
      <c r="T144" s="288"/>
      <c r="U144" s="288"/>
      <c r="V144" s="288"/>
      <c r="W144" s="288"/>
      <c r="X144" s="288"/>
      <c r="Y144" s="288"/>
    </row>
    <row r="145" spans="1:25" s="289" customFormat="1" ht="12.75" hidden="1" outlineLevel="1">
      <c r="A145" s="298"/>
      <c r="B145" s="299" t="s">
        <v>364</v>
      </c>
      <c r="C145" s="299" t="s">
        <v>365</v>
      </c>
      <c r="D145" s="299"/>
      <c r="E145" s="300"/>
      <c r="F145" s="299"/>
      <c r="G145" s="295">
        <v>50</v>
      </c>
      <c r="H145" s="296" t="s">
        <v>366</v>
      </c>
      <c r="I145" s="301">
        <v>42</v>
      </c>
      <c r="J145" s="311" t="s">
        <v>289</v>
      </c>
      <c r="M145" s="303"/>
      <c r="N145" s="299"/>
      <c r="O145" s="288"/>
      <c r="P145" s="288"/>
      <c r="Q145" s="288"/>
      <c r="R145" s="288"/>
      <c r="S145" s="288"/>
      <c r="T145" s="288"/>
      <c r="U145" s="288"/>
      <c r="V145" s="288"/>
      <c r="W145" s="288"/>
      <c r="X145" s="288"/>
      <c r="Y145" s="288"/>
    </row>
    <row r="146" spans="1:25" s="289" customFormat="1" ht="12.75" hidden="1" outlineLevel="1">
      <c r="A146" s="298"/>
      <c r="B146" s="299" t="s">
        <v>367</v>
      </c>
      <c r="C146" s="299" t="s">
        <v>368</v>
      </c>
      <c r="D146" s="299"/>
      <c r="E146" s="300"/>
      <c r="F146" s="299"/>
      <c r="G146" s="295">
        <v>51</v>
      </c>
      <c r="H146" s="296" t="s">
        <v>369</v>
      </c>
      <c r="I146" s="301">
        <v>44</v>
      </c>
      <c r="J146" s="311" t="s">
        <v>277</v>
      </c>
      <c r="M146" s="303"/>
      <c r="N146" s="299"/>
      <c r="O146" s="288"/>
      <c r="P146" s="288"/>
      <c r="Q146" s="288"/>
      <c r="R146" s="288"/>
      <c r="S146" s="288"/>
      <c r="T146" s="288"/>
      <c r="U146" s="288"/>
      <c r="V146" s="288"/>
      <c r="W146" s="288"/>
      <c r="X146" s="288"/>
      <c r="Y146" s="288"/>
    </row>
    <row r="147" spans="1:25" s="289" customFormat="1" ht="12.75" hidden="1" outlineLevel="1">
      <c r="A147" s="298"/>
      <c r="B147" s="299" t="s">
        <v>370</v>
      </c>
      <c r="C147" s="299" t="s">
        <v>371</v>
      </c>
      <c r="D147" s="299"/>
      <c r="E147" s="300"/>
      <c r="F147" s="299"/>
      <c r="G147" s="295">
        <v>52</v>
      </c>
      <c r="H147" s="296" t="s">
        <v>372</v>
      </c>
      <c r="I147" s="301">
        <v>46</v>
      </c>
      <c r="J147" s="309" t="s">
        <v>289</v>
      </c>
      <c r="M147" s="303"/>
      <c r="N147" s="299"/>
      <c r="O147" s="288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</row>
    <row r="148" spans="1:25" s="289" customFormat="1" ht="12.75" hidden="1" outlineLevel="1">
      <c r="A148" s="298"/>
      <c r="B148" s="299" t="s">
        <v>373</v>
      </c>
      <c r="C148" s="299" t="s">
        <v>374</v>
      </c>
      <c r="D148" s="299"/>
      <c r="E148" s="300"/>
      <c r="F148" s="299"/>
      <c r="G148" s="295">
        <v>53</v>
      </c>
      <c r="H148" s="296" t="s">
        <v>375</v>
      </c>
      <c r="I148" s="301">
        <v>47</v>
      </c>
      <c r="J148" s="302" t="s">
        <v>281</v>
      </c>
      <c r="M148" s="303"/>
      <c r="N148" s="299"/>
      <c r="O148" s="288"/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</row>
    <row r="149" spans="1:25" s="289" customFormat="1" ht="12.75" hidden="1" outlineLevel="1">
      <c r="A149" s="298"/>
      <c r="B149" s="299" t="s">
        <v>376</v>
      </c>
      <c r="C149" s="299" t="s">
        <v>377</v>
      </c>
      <c r="D149" s="299"/>
      <c r="E149" s="300"/>
      <c r="F149" s="299"/>
      <c r="G149" s="295">
        <v>80</v>
      </c>
      <c r="H149" s="296" t="s">
        <v>378</v>
      </c>
      <c r="I149" s="301">
        <v>80</v>
      </c>
      <c r="J149" s="312" t="s">
        <v>281</v>
      </c>
      <c r="M149" s="303"/>
      <c r="N149" s="299"/>
      <c r="O149" s="288"/>
      <c r="P149" s="288"/>
      <c r="Q149" s="288"/>
      <c r="R149" s="288"/>
      <c r="S149" s="288"/>
      <c r="T149" s="288"/>
      <c r="U149" s="288"/>
      <c r="V149" s="288"/>
      <c r="W149" s="288"/>
      <c r="X149" s="288"/>
      <c r="Y149" s="288"/>
    </row>
    <row r="150" spans="1:25" s="289" customFormat="1" ht="12.75" hidden="1" outlineLevel="1">
      <c r="A150" s="298"/>
      <c r="B150" s="299" t="s">
        <v>379</v>
      </c>
      <c r="C150" s="299" t="s">
        <v>380</v>
      </c>
      <c r="D150" s="299"/>
      <c r="E150" s="300"/>
      <c r="F150" s="299"/>
      <c r="G150" s="295">
        <v>54</v>
      </c>
      <c r="H150" s="296" t="s">
        <v>381</v>
      </c>
      <c r="I150" s="301">
        <v>22</v>
      </c>
      <c r="J150" s="312" t="s">
        <v>345</v>
      </c>
      <c r="M150" s="303"/>
      <c r="N150" s="299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  <c r="Y150" s="288"/>
    </row>
    <row r="151" spans="1:25" s="289" customFormat="1" ht="12.75" hidden="1" outlineLevel="1">
      <c r="A151" s="298"/>
      <c r="B151" s="299" t="s">
        <v>382</v>
      </c>
      <c r="C151" s="299" t="s">
        <v>383</v>
      </c>
      <c r="D151" s="299"/>
      <c r="E151" s="300"/>
      <c r="F151" s="299"/>
      <c r="G151" s="295">
        <v>55</v>
      </c>
      <c r="H151" s="296" t="s">
        <v>384</v>
      </c>
      <c r="I151" s="301">
        <v>49</v>
      </c>
      <c r="J151" s="312" t="s">
        <v>281</v>
      </c>
      <c r="M151" s="303"/>
      <c r="N151" s="299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</row>
    <row r="152" spans="1:25" s="289" customFormat="1" ht="12.75" hidden="1" outlineLevel="1">
      <c r="A152" s="298"/>
      <c r="B152" s="299" t="s">
        <v>385</v>
      </c>
      <c r="C152" s="299" t="s">
        <v>386</v>
      </c>
      <c r="D152" s="299"/>
      <c r="E152" s="300"/>
      <c r="F152" s="299"/>
      <c r="G152" s="295">
        <v>56</v>
      </c>
      <c r="H152" s="296" t="s">
        <v>387</v>
      </c>
      <c r="I152" s="301">
        <v>50</v>
      </c>
      <c r="J152" s="302" t="s">
        <v>273</v>
      </c>
      <c r="M152" s="303"/>
      <c r="N152" s="299"/>
      <c r="O152" s="288"/>
      <c r="P152" s="288"/>
      <c r="Q152" s="288"/>
      <c r="R152" s="288"/>
      <c r="S152" s="288"/>
      <c r="T152" s="288"/>
      <c r="U152" s="288"/>
      <c r="V152" s="288"/>
      <c r="W152" s="288"/>
      <c r="X152" s="288"/>
      <c r="Y152" s="288"/>
    </row>
    <row r="153" spans="1:25" s="289" customFormat="1" ht="12.75" hidden="1" outlineLevel="1">
      <c r="A153" s="298"/>
      <c r="B153" s="299" t="s">
        <v>388</v>
      </c>
      <c r="C153" s="299" t="s">
        <v>389</v>
      </c>
      <c r="D153" s="299"/>
      <c r="E153" s="300"/>
      <c r="F153" s="299"/>
      <c r="G153" s="295">
        <v>57</v>
      </c>
      <c r="H153" s="296" t="s">
        <v>390</v>
      </c>
      <c r="I153" s="301">
        <v>52</v>
      </c>
      <c r="J153" s="309" t="s">
        <v>273</v>
      </c>
      <c r="M153" s="303"/>
      <c r="N153" s="299"/>
      <c r="O153" s="288"/>
      <c r="P153" s="288"/>
      <c r="Q153" s="288"/>
      <c r="R153" s="288"/>
      <c r="S153" s="288"/>
      <c r="T153" s="288"/>
      <c r="U153" s="288"/>
      <c r="V153" s="288"/>
      <c r="W153" s="288"/>
      <c r="X153" s="288"/>
      <c r="Y153" s="288"/>
    </row>
    <row r="154" spans="1:25" s="289" customFormat="1" ht="12.75" hidden="1" outlineLevel="1">
      <c r="A154" s="298"/>
      <c r="B154" s="299" t="s">
        <v>391</v>
      </c>
      <c r="C154" s="299" t="s">
        <v>392</v>
      </c>
      <c r="D154" s="299"/>
      <c r="E154" s="300"/>
      <c r="F154" s="299"/>
      <c r="G154" s="295">
        <v>58</v>
      </c>
      <c r="H154" s="296" t="s">
        <v>393</v>
      </c>
      <c r="I154" s="301">
        <v>53</v>
      </c>
      <c r="J154" s="312" t="s">
        <v>394</v>
      </c>
      <c r="M154" s="303"/>
      <c r="N154" s="299"/>
      <c r="O154" s="288"/>
      <c r="P154" s="288"/>
      <c r="Q154" s="288"/>
      <c r="R154" s="288"/>
      <c r="S154" s="288"/>
      <c r="T154" s="288"/>
      <c r="U154" s="288"/>
      <c r="V154" s="288"/>
      <c r="W154" s="288"/>
      <c r="X154" s="288"/>
      <c r="Y154" s="288"/>
    </row>
    <row r="155" spans="1:25" s="289" customFormat="1" ht="12.75" hidden="1" outlineLevel="1">
      <c r="A155" s="298"/>
      <c r="B155" s="299" t="s">
        <v>395</v>
      </c>
      <c r="C155" s="299" t="s">
        <v>396</v>
      </c>
      <c r="D155" s="299"/>
      <c r="E155" s="300"/>
      <c r="F155" s="299"/>
      <c r="G155" s="295">
        <v>59</v>
      </c>
      <c r="H155" s="296" t="s">
        <v>397</v>
      </c>
      <c r="I155" s="301">
        <v>54</v>
      </c>
      <c r="J155" s="312" t="s">
        <v>289</v>
      </c>
      <c r="M155" s="303"/>
      <c r="N155" s="299"/>
      <c r="O155" s="288"/>
      <c r="P155" s="288"/>
      <c r="Q155" s="288"/>
      <c r="R155" s="288"/>
      <c r="S155" s="288"/>
      <c r="T155" s="288"/>
      <c r="U155" s="288"/>
      <c r="V155" s="288"/>
      <c r="W155" s="288"/>
      <c r="X155" s="288"/>
      <c r="Y155" s="288"/>
    </row>
    <row r="156" spans="1:25" s="289" customFormat="1" ht="12.75" hidden="1" outlineLevel="1">
      <c r="A156" s="298"/>
      <c r="B156" s="299" t="s">
        <v>398</v>
      </c>
      <c r="C156" s="299" t="s">
        <v>399</v>
      </c>
      <c r="D156" s="299"/>
      <c r="E156" s="300"/>
      <c r="F156" s="299"/>
      <c r="G156" s="295">
        <v>60</v>
      </c>
      <c r="H156" s="296" t="s">
        <v>400</v>
      </c>
      <c r="I156" s="301">
        <v>56</v>
      </c>
      <c r="J156" s="307" t="s">
        <v>345</v>
      </c>
      <c r="M156" s="303"/>
      <c r="N156" s="299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</row>
    <row r="157" spans="1:25" s="289" customFormat="1" ht="12.75" hidden="1" outlineLevel="1">
      <c r="A157" s="298"/>
      <c r="B157" s="299" t="s">
        <v>401</v>
      </c>
      <c r="C157" s="299" t="s">
        <v>402</v>
      </c>
      <c r="D157" s="299"/>
      <c r="E157" s="300"/>
      <c r="F157" s="299"/>
      <c r="G157" s="295">
        <v>27</v>
      </c>
      <c r="H157" s="296" t="s">
        <v>403</v>
      </c>
      <c r="I157" s="301">
        <v>57</v>
      </c>
      <c r="J157" s="309" t="s">
        <v>345</v>
      </c>
      <c r="M157" s="303"/>
      <c r="N157" s="299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</row>
    <row r="158" spans="1:25" s="289" customFormat="1" ht="12.75" hidden="1" outlineLevel="1">
      <c r="A158" s="298"/>
      <c r="B158" s="299" t="s">
        <v>404</v>
      </c>
      <c r="C158" s="299" t="s">
        <v>405</v>
      </c>
      <c r="D158" s="299"/>
      <c r="E158" s="300"/>
      <c r="F158" s="299"/>
      <c r="G158" s="295">
        <v>28</v>
      </c>
      <c r="H158" s="296" t="s">
        <v>406</v>
      </c>
      <c r="I158" s="301">
        <v>5</v>
      </c>
      <c r="J158" s="312" t="s">
        <v>277</v>
      </c>
      <c r="M158" s="303"/>
      <c r="N158" s="299"/>
      <c r="O158" s="288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</row>
    <row r="159" spans="1:25" s="289" customFormat="1" ht="12.75" hidden="1" outlineLevel="1">
      <c r="A159" s="298"/>
      <c r="B159" s="299" t="s">
        <v>207</v>
      </c>
      <c r="C159" s="299" t="s">
        <v>407</v>
      </c>
      <c r="D159" s="299"/>
      <c r="E159" s="300"/>
      <c r="F159" s="299"/>
      <c r="G159" s="295">
        <v>61</v>
      </c>
      <c r="H159" s="296" t="s">
        <v>408</v>
      </c>
      <c r="I159" s="301">
        <v>58</v>
      </c>
      <c r="J159" s="307" t="s">
        <v>281</v>
      </c>
      <c r="M159" s="303"/>
      <c r="N159" s="299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</row>
    <row r="160" spans="1:25" s="289" customFormat="1" ht="12.75" hidden="1" outlineLevel="1">
      <c r="A160" s="298"/>
      <c r="B160" s="299" t="s">
        <v>409</v>
      </c>
      <c r="C160" s="299" t="s">
        <v>410</v>
      </c>
      <c r="D160" s="299"/>
      <c r="E160" s="300"/>
      <c r="F160" s="299"/>
      <c r="G160" s="295">
        <v>1</v>
      </c>
      <c r="H160" s="296" t="s">
        <v>411</v>
      </c>
      <c r="I160" s="301">
        <v>79</v>
      </c>
      <c r="J160" s="306" t="s">
        <v>285</v>
      </c>
      <c r="M160" s="303"/>
      <c r="N160" s="299"/>
      <c r="O160" s="288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</row>
    <row r="161" spans="1:25" s="289" customFormat="1" ht="12.75" hidden="1" outlineLevel="1">
      <c r="A161" s="298"/>
      <c r="B161" s="299" t="s">
        <v>412</v>
      </c>
      <c r="C161" s="299" t="s">
        <v>413</v>
      </c>
      <c r="D161" s="299"/>
      <c r="E161" s="300"/>
      <c r="F161" s="299"/>
      <c r="G161" s="295">
        <v>2</v>
      </c>
      <c r="H161" s="296" t="s">
        <v>414</v>
      </c>
      <c r="I161" s="301">
        <v>84</v>
      </c>
      <c r="J161" s="312" t="s">
        <v>273</v>
      </c>
      <c r="M161" s="303"/>
      <c r="N161" s="299"/>
      <c r="O161" s="288"/>
      <c r="P161" s="288"/>
      <c r="Q161" s="288"/>
      <c r="R161" s="288"/>
      <c r="S161" s="288"/>
      <c r="T161" s="288"/>
      <c r="U161" s="288"/>
      <c r="V161" s="288"/>
      <c r="W161" s="288"/>
      <c r="X161" s="288"/>
      <c r="Y161" s="288"/>
    </row>
    <row r="162" spans="1:25" s="289" customFormat="1" ht="12.75" hidden="1" outlineLevel="1">
      <c r="A162" s="298"/>
      <c r="B162" s="299" t="s">
        <v>415</v>
      </c>
      <c r="C162" s="299" t="s">
        <v>416</v>
      </c>
      <c r="D162" s="299"/>
      <c r="E162" s="300"/>
      <c r="F162" s="299"/>
      <c r="G162" s="295">
        <v>3</v>
      </c>
      <c r="H162" s="296" t="s">
        <v>417</v>
      </c>
      <c r="I162" s="301">
        <v>80</v>
      </c>
      <c r="J162" s="313" t="s">
        <v>345</v>
      </c>
      <c r="M162" s="303"/>
      <c r="N162" s="299"/>
      <c r="O162" s="288"/>
      <c r="P162" s="288"/>
      <c r="Q162" s="288"/>
      <c r="R162" s="288"/>
      <c r="S162" s="288"/>
      <c r="T162" s="288"/>
      <c r="U162" s="288"/>
      <c r="V162" s="288"/>
      <c r="W162" s="288"/>
      <c r="X162" s="288"/>
      <c r="Y162" s="288"/>
    </row>
    <row r="163" spans="1:25" s="289" customFormat="1" ht="12.75" hidden="1" outlineLevel="1">
      <c r="A163" s="298"/>
      <c r="B163" s="299" t="s">
        <v>418</v>
      </c>
      <c r="C163" s="299" t="s">
        <v>419</v>
      </c>
      <c r="D163" s="299"/>
      <c r="E163" s="300"/>
      <c r="F163" s="299"/>
      <c r="G163" s="295">
        <v>4</v>
      </c>
      <c r="H163" s="296" t="s">
        <v>420</v>
      </c>
      <c r="I163" s="301">
        <v>81</v>
      </c>
      <c r="J163" s="312" t="s">
        <v>273</v>
      </c>
      <c r="M163" s="303"/>
      <c r="N163" s="299"/>
      <c r="O163" s="288"/>
      <c r="P163" s="288"/>
      <c r="Q163" s="288"/>
      <c r="R163" s="288"/>
      <c r="S163" s="288"/>
      <c r="T163" s="288"/>
      <c r="U163" s="288"/>
      <c r="V163" s="288"/>
      <c r="W163" s="288"/>
      <c r="X163" s="288"/>
      <c r="Y163" s="288"/>
    </row>
    <row r="164" spans="1:25" s="289" customFormat="1" ht="12.75" hidden="1" outlineLevel="1">
      <c r="A164" s="298"/>
      <c r="B164" s="299" t="s">
        <v>421</v>
      </c>
      <c r="C164" s="299" t="s">
        <v>422</v>
      </c>
      <c r="D164" s="299"/>
      <c r="E164" s="300"/>
      <c r="F164" s="299"/>
      <c r="G164" s="295">
        <v>5</v>
      </c>
      <c r="H164" s="296" t="s">
        <v>423</v>
      </c>
      <c r="I164" s="301">
        <v>82</v>
      </c>
      <c r="J164" s="309" t="s">
        <v>326</v>
      </c>
      <c r="M164" s="303"/>
      <c r="N164" s="299"/>
      <c r="O164" s="288"/>
      <c r="P164" s="288"/>
      <c r="Q164" s="288"/>
      <c r="R164" s="288"/>
      <c r="S164" s="288"/>
      <c r="T164" s="288"/>
      <c r="U164" s="288"/>
      <c r="V164" s="288"/>
      <c r="W164" s="288"/>
      <c r="X164" s="288"/>
      <c r="Y164" s="288"/>
    </row>
    <row r="165" spans="1:25" s="289" customFormat="1" ht="12.75" hidden="1" outlineLevel="1">
      <c r="A165" s="298"/>
      <c r="B165" s="299" t="s">
        <v>174</v>
      </c>
      <c r="C165" s="299" t="s">
        <v>424</v>
      </c>
      <c r="D165" s="299"/>
      <c r="E165" s="300"/>
      <c r="F165" s="299"/>
      <c r="G165" s="295">
        <v>6</v>
      </c>
      <c r="H165" s="296" t="s">
        <v>425</v>
      </c>
      <c r="I165" s="301">
        <v>26</v>
      </c>
      <c r="J165" s="312" t="s">
        <v>326</v>
      </c>
      <c r="M165" s="303"/>
      <c r="N165" s="299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/>
      <c r="Y165" s="288"/>
    </row>
    <row r="166" spans="1:25" s="289" customFormat="1" ht="12.75" hidden="1" outlineLevel="1">
      <c r="A166" s="298"/>
      <c r="B166" s="299" t="s">
        <v>177</v>
      </c>
      <c r="C166" s="299" t="s">
        <v>426</v>
      </c>
      <c r="D166" s="299"/>
      <c r="E166" s="300"/>
      <c r="F166" s="299"/>
      <c r="G166" s="295">
        <v>8</v>
      </c>
      <c r="H166" s="296" t="s">
        <v>427</v>
      </c>
      <c r="I166" s="301">
        <v>85</v>
      </c>
      <c r="J166" s="311" t="s">
        <v>285</v>
      </c>
      <c r="M166" s="303"/>
      <c r="N166" s="299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/>
    </row>
    <row r="167" spans="1:25" s="289" customFormat="1" ht="12.75" hidden="1" outlineLevel="1">
      <c r="A167" s="298"/>
      <c r="B167" s="299" t="s">
        <v>107</v>
      </c>
      <c r="C167" s="299" t="s">
        <v>428</v>
      </c>
      <c r="D167" s="299"/>
      <c r="E167" s="300"/>
      <c r="F167" s="299"/>
      <c r="G167" s="295">
        <v>10</v>
      </c>
      <c r="H167" s="296" t="s">
        <v>429</v>
      </c>
      <c r="I167" s="301">
        <v>86</v>
      </c>
      <c r="J167" s="312" t="s">
        <v>281</v>
      </c>
      <c r="M167" s="303"/>
      <c r="N167" s="299"/>
      <c r="O167" s="288"/>
      <c r="P167" s="288"/>
      <c r="Q167" s="288"/>
      <c r="R167" s="288"/>
      <c r="S167" s="288"/>
      <c r="T167" s="288"/>
      <c r="U167" s="288"/>
      <c r="V167" s="288"/>
      <c r="W167" s="288"/>
      <c r="X167" s="288"/>
      <c r="Y167" s="288"/>
    </row>
    <row r="168" spans="1:25" s="289" customFormat="1" ht="12.75" hidden="1" outlineLevel="1">
      <c r="A168" s="298"/>
      <c r="B168" s="299" t="s">
        <v>110</v>
      </c>
      <c r="C168" s="299" t="s">
        <v>430</v>
      </c>
      <c r="D168" s="299"/>
      <c r="E168" s="300"/>
      <c r="F168" s="299"/>
      <c r="G168" s="295">
        <v>11</v>
      </c>
      <c r="H168" s="296" t="s">
        <v>431</v>
      </c>
      <c r="I168" s="301">
        <v>87</v>
      </c>
      <c r="J168" s="309" t="s">
        <v>281</v>
      </c>
      <c r="M168" s="303"/>
      <c r="N168" s="299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</row>
    <row r="169" spans="1:25" s="289" customFormat="1" ht="12.75" hidden="1" outlineLevel="1">
      <c r="A169" s="298"/>
      <c r="B169" s="299" t="s">
        <v>113</v>
      </c>
      <c r="C169" s="299" t="s">
        <v>432</v>
      </c>
      <c r="D169" s="299"/>
      <c r="E169" s="300"/>
      <c r="F169" s="299"/>
      <c r="G169" s="295">
        <v>12</v>
      </c>
      <c r="H169" s="296" t="s">
        <v>433</v>
      </c>
      <c r="I169" s="301">
        <v>88</v>
      </c>
      <c r="J169" s="306" t="s">
        <v>345</v>
      </c>
      <c r="M169" s="303"/>
      <c r="N169" s="299"/>
      <c r="O169" s="288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</row>
    <row r="170" spans="1:25" s="289" customFormat="1" ht="12.75" hidden="1" outlineLevel="1">
      <c r="A170" s="298"/>
      <c r="B170" s="299" t="s">
        <v>434</v>
      </c>
      <c r="C170" s="299" t="s">
        <v>435</v>
      </c>
      <c r="D170" s="299"/>
      <c r="E170" s="300"/>
      <c r="F170" s="299"/>
      <c r="G170" s="295">
        <v>13</v>
      </c>
      <c r="H170" s="296" t="s">
        <v>436</v>
      </c>
      <c r="I170" s="301">
        <v>89</v>
      </c>
      <c r="J170" s="309" t="s">
        <v>345</v>
      </c>
      <c r="M170" s="303"/>
      <c r="N170" s="299"/>
      <c r="O170" s="288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</row>
    <row r="171" spans="1:25" s="289" customFormat="1" ht="12.75" hidden="1" outlineLevel="1">
      <c r="A171" s="298"/>
      <c r="B171" s="299" t="s">
        <v>437</v>
      </c>
      <c r="C171" s="299" t="s">
        <v>438</v>
      </c>
      <c r="D171" s="299"/>
      <c r="E171" s="300"/>
      <c r="F171" s="299"/>
      <c r="G171" s="295">
        <v>14</v>
      </c>
      <c r="H171" s="296" t="s">
        <v>439</v>
      </c>
      <c r="I171" s="301">
        <v>98</v>
      </c>
      <c r="J171" s="307" t="s">
        <v>277</v>
      </c>
      <c r="M171" s="303"/>
      <c r="N171" s="299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</row>
    <row r="172" spans="1:25" s="289" customFormat="1" ht="12.75" hidden="1" outlineLevel="1">
      <c r="A172" s="298"/>
      <c r="B172" s="299" t="s">
        <v>440</v>
      </c>
      <c r="C172" s="299" t="s">
        <v>441</v>
      </c>
      <c r="D172" s="299"/>
      <c r="E172" s="300"/>
      <c r="F172" s="299"/>
      <c r="G172" s="295">
        <v>15</v>
      </c>
      <c r="H172" s="296" t="s">
        <v>442</v>
      </c>
      <c r="I172" s="301">
        <v>90</v>
      </c>
      <c r="J172" s="307" t="s">
        <v>326</v>
      </c>
      <c r="M172" s="303"/>
      <c r="N172" s="299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</row>
    <row r="173" spans="1:25" s="289" customFormat="1" ht="12.75" hidden="1" outlineLevel="1">
      <c r="A173" s="298"/>
      <c r="B173" s="299" t="s">
        <v>443</v>
      </c>
      <c r="C173" s="299" t="s">
        <v>444</v>
      </c>
      <c r="D173" s="299"/>
      <c r="E173" s="300"/>
      <c r="F173" s="299"/>
      <c r="G173" s="295">
        <v>16</v>
      </c>
      <c r="H173" s="296" t="s">
        <v>445</v>
      </c>
      <c r="I173" s="301">
        <v>92</v>
      </c>
      <c r="J173" s="306" t="s">
        <v>345</v>
      </c>
      <c r="M173" s="303"/>
      <c r="N173" s="299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</row>
    <row r="174" spans="1:25" s="289" customFormat="1" ht="12.75" hidden="1" outlineLevel="1">
      <c r="A174" s="298"/>
      <c r="B174" s="299" t="s">
        <v>446</v>
      </c>
      <c r="C174" s="299" t="s">
        <v>447</v>
      </c>
      <c r="D174" s="299"/>
      <c r="E174" s="300"/>
      <c r="F174" s="299"/>
      <c r="G174" s="295">
        <v>17</v>
      </c>
      <c r="H174" s="296" t="s">
        <v>448</v>
      </c>
      <c r="I174" s="301">
        <v>93</v>
      </c>
      <c r="J174" s="312" t="s">
        <v>273</v>
      </c>
      <c r="M174" s="303"/>
      <c r="N174" s="299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</row>
    <row r="175" spans="1:25" s="289" customFormat="1" ht="12.75" hidden="1" outlineLevel="1">
      <c r="A175" s="298"/>
      <c r="B175" s="299" t="s">
        <v>449</v>
      </c>
      <c r="C175" s="299" t="s">
        <v>450</v>
      </c>
      <c r="D175" s="299"/>
      <c r="E175" s="300"/>
      <c r="F175" s="299"/>
      <c r="G175" s="295">
        <v>19</v>
      </c>
      <c r="H175" s="296" t="s">
        <v>451</v>
      </c>
      <c r="I175" s="301">
        <v>95</v>
      </c>
      <c r="J175" s="306" t="s">
        <v>273</v>
      </c>
      <c r="M175" s="303"/>
      <c r="N175" s="299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</row>
    <row r="176" spans="1:25" s="289" customFormat="1" ht="12.75" hidden="1" outlineLevel="1">
      <c r="A176" s="298"/>
      <c r="B176" s="299" t="s">
        <v>452</v>
      </c>
      <c r="C176" s="299" t="s">
        <v>453</v>
      </c>
      <c r="D176" s="299"/>
      <c r="E176" s="300"/>
      <c r="F176" s="299"/>
      <c r="G176" s="295">
        <v>62</v>
      </c>
      <c r="H176" s="296" t="s">
        <v>454</v>
      </c>
      <c r="I176" s="301">
        <v>60</v>
      </c>
      <c r="J176" s="309" t="s">
        <v>285</v>
      </c>
      <c r="M176" s="303"/>
      <c r="N176" s="299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</row>
    <row r="177" spans="1:25" s="289" customFormat="1" ht="12.75" hidden="1" outlineLevel="1">
      <c r="A177" s="298"/>
      <c r="B177" s="299" t="s">
        <v>455</v>
      </c>
      <c r="C177" s="299" t="s">
        <v>456</v>
      </c>
      <c r="D177" s="299"/>
      <c r="E177" s="300"/>
      <c r="F177" s="299"/>
      <c r="G177" s="295">
        <v>63</v>
      </c>
      <c r="H177" s="296" t="s">
        <v>457</v>
      </c>
      <c r="I177" s="301">
        <v>61</v>
      </c>
      <c r="J177" s="302" t="s">
        <v>289</v>
      </c>
      <c r="M177" s="303"/>
      <c r="N177" s="299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</row>
    <row r="178" spans="1:25" s="289" customFormat="1" ht="12.75" hidden="1" outlineLevel="1">
      <c r="A178" s="298"/>
      <c r="B178" s="299" t="s">
        <v>458</v>
      </c>
      <c r="C178" s="299" t="s">
        <v>459</v>
      </c>
      <c r="D178" s="299"/>
      <c r="E178" s="300"/>
      <c r="F178" s="299"/>
      <c r="G178" s="295">
        <v>64</v>
      </c>
      <c r="H178" s="296" t="s">
        <v>460</v>
      </c>
      <c r="I178" s="301">
        <v>36</v>
      </c>
      <c r="J178" s="312" t="s">
        <v>345</v>
      </c>
      <c r="M178" s="303"/>
      <c r="N178" s="299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</row>
    <row r="179" spans="1:25" s="289" customFormat="1" ht="12.75" hidden="1" outlineLevel="1">
      <c r="A179" s="298"/>
      <c r="B179" s="299" t="s">
        <v>181</v>
      </c>
      <c r="C179" s="299" t="s">
        <v>461</v>
      </c>
      <c r="D179" s="299"/>
      <c r="E179" s="300"/>
      <c r="F179" s="299"/>
      <c r="G179" s="295">
        <v>65</v>
      </c>
      <c r="H179" s="296" t="s">
        <v>462</v>
      </c>
      <c r="I179" s="301">
        <v>63</v>
      </c>
      <c r="J179" s="306" t="s">
        <v>345</v>
      </c>
      <c r="M179" s="303"/>
      <c r="N179" s="299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</row>
    <row r="180" spans="1:25" s="289" customFormat="1" ht="12.75" hidden="1" outlineLevel="1">
      <c r="A180" s="298"/>
      <c r="B180" s="299" t="s">
        <v>463</v>
      </c>
      <c r="C180" s="299" t="s">
        <v>464</v>
      </c>
      <c r="D180" s="299"/>
      <c r="E180" s="300"/>
      <c r="F180" s="299"/>
      <c r="G180" s="295">
        <v>66</v>
      </c>
      <c r="H180" s="296" t="s">
        <v>465</v>
      </c>
      <c r="I180" s="301">
        <v>64</v>
      </c>
      <c r="J180" s="306" t="s">
        <v>277</v>
      </c>
      <c r="M180" s="303"/>
      <c r="N180" s="299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</row>
    <row r="181" spans="1:25" s="289" customFormat="1" ht="12.75" hidden="1" outlineLevel="1">
      <c r="A181" s="298"/>
      <c r="B181" s="299" t="s">
        <v>466</v>
      </c>
      <c r="C181" s="299" t="s">
        <v>467</v>
      </c>
      <c r="D181" s="299"/>
      <c r="E181" s="300"/>
      <c r="F181" s="299"/>
      <c r="G181" s="295">
        <v>67</v>
      </c>
      <c r="H181" s="296" t="s">
        <v>468</v>
      </c>
      <c r="I181" s="301">
        <v>65</v>
      </c>
      <c r="J181" s="311" t="s">
        <v>357</v>
      </c>
      <c r="M181" s="303"/>
      <c r="N181" s="299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</row>
    <row r="182" spans="1:25" s="289" customFormat="1" ht="12.75" hidden="1" outlineLevel="1">
      <c r="A182" s="298"/>
      <c r="B182" s="299" t="s">
        <v>133</v>
      </c>
      <c r="C182" s="299" t="s">
        <v>469</v>
      </c>
      <c r="D182" s="299"/>
      <c r="E182" s="300"/>
      <c r="F182" s="299"/>
      <c r="G182" s="295">
        <v>68</v>
      </c>
      <c r="H182" s="296" t="s">
        <v>470</v>
      </c>
      <c r="I182" s="301">
        <v>66</v>
      </c>
      <c r="J182" s="313" t="s">
        <v>289</v>
      </c>
      <c r="M182" s="303"/>
      <c r="N182" s="299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</row>
    <row r="183" spans="1:25" s="289" customFormat="1" ht="12.75" hidden="1" outlineLevel="1">
      <c r="A183" s="298"/>
      <c r="B183" s="299" t="s">
        <v>136</v>
      </c>
      <c r="C183" s="299" t="s">
        <v>471</v>
      </c>
      <c r="D183" s="299"/>
      <c r="E183" s="300"/>
      <c r="F183" s="299"/>
      <c r="G183" s="295">
        <v>29</v>
      </c>
      <c r="H183" s="296" t="s">
        <v>472</v>
      </c>
      <c r="I183" s="301">
        <v>7</v>
      </c>
      <c r="J183" s="312" t="s">
        <v>326</v>
      </c>
      <c r="M183" s="303"/>
      <c r="N183" s="299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</row>
    <row r="184" spans="1:25" s="289" customFormat="1" ht="12.75" hidden="1" outlineLevel="1">
      <c r="A184" s="298"/>
      <c r="B184" s="299" t="s">
        <v>140</v>
      </c>
      <c r="C184" s="299" t="s">
        <v>473</v>
      </c>
      <c r="D184" s="299"/>
      <c r="E184" s="300"/>
      <c r="F184" s="299"/>
      <c r="G184" s="295">
        <v>69</v>
      </c>
      <c r="H184" s="296" t="s">
        <v>474</v>
      </c>
      <c r="I184" s="301">
        <v>68</v>
      </c>
      <c r="J184" s="312" t="s">
        <v>289</v>
      </c>
      <c r="M184" s="303"/>
      <c r="N184" s="299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</row>
    <row r="185" spans="1:25" s="289" customFormat="1" ht="12.75" hidden="1" outlineLevel="1">
      <c r="A185" s="298"/>
      <c r="B185" s="299" t="s">
        <v>184</v>
      </c>
      <c r="C185" s="299" t="s">
        <v>475</v>
      </c>
      <c r="D185" s="299"/>
      <c r="E185" s="300"/>
      <c r="F185" s="299"/>
      <c r="G185" s="295">
        <v>70</v>
      </c>
      <c r="H185" s="296" t="s">
        <v>476</v>
      </c>
      <c r="I185" s="301">
        <v>28</v>
      </c>
      <c r="J185" s="312" t="s">
        <v>289</v>
      </c>
      <c r="M185" s="303"/>
      <c r="N185" s="299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288"/>
    </row>
    <row r="186" spans="1:25" s="289" customFormat="1" ht="12.75" hidden="1" outlineLevel="1">
      <c r="A186" s="298"/>
      <c r="B186" s="299" t="s">
        <v>143</v>
      </c>
      <c r="C186" s="299" t="s">
        <v>477</v>
      </c>
      <c r="D186" s="299"/>
      <c r="E186" s="300"/>
      <c r="F186" s="299"/>
      <c r="G186" s="295">
        <v>71</v>
      </c>
      <c r="H186" s="296" t="s">
        <v>478</v>
      </c>
      <c r="I186" s="301">
        <v>69</v>
      </c>
      <c r="J186" s="307" t="s">
        <v>273</v>
      </c>
      <c r="M186" s="303"/>
      <c r="N186" s="299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288"/>
    </row>
    <row r="187" spans="1:25" s="289" customFormat="1" ht="12.75" hidden="1" outlineLevel="1">
      <c r="A187" s="298"/>
      <c r="B187" s="299" t="s">
        <v>147</v>
      </c>
      <c r="C187" s="299" t="s">
        <v>479</v>
      </c>
      <c r="D187" s="299"/>
      <c r="E187" s="300"/>
      <c r="F187" s="299"/>
      <c r="G187" s="295">
        <v>72</v>
      </c>
      <c r="H187" s="296" t="s">
        <v>480</v>
      </c>
      <c r="I187" s="301">
        <v>70</v>
      </c>
      <c r="J187" s="312" t="s">
        <v>289</v>
      </c>
      <c r="M187" s="303"/>
      <c r="N187" s="299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</row>
    <row r="188" spans="1:25" s="289" customFormat="1" ht="12.75" hidden="1" outlineLevel="1">
      <c r="A188" s="298"/>
      <c r="B188" s="299" t="s">
        <v>481</v>
      </c>
      <c r="C188" s="299" t="s">
        <v>482</v>
      </c>
      <c r="D188" s="299"/>
      <c r="E188" s="300"/>
      <c r="F188" s="299"/>
      <c r="G188" s="295">
        <v>73</v>
      </c>
      <c r="H188" s="296" t="s">
        <v>483</v>
      </c>
      <c r="I188" s="301">
        <v>71</v>
      </c>
      <c r="J188" s="313" t="s">
        <v>357</v>
      </c>
      <c r="M188" s="303"/>
      <c r="N188" s="299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</row>
    <row r="189" spans="1:25" s="289" customFormat="1" ht="12.75" hidden="1" outlineLevel="1">
      <c r="A189" s="298"/>
      <c r="B189" s="299" t="s">
        <v>484</v>
      </c>
      <c r="C189" s="299" t="s">
        <v>485</v>
      </c>
      <c r="D189" s="299"/>
      <c r="E189" s="300"/>
      <c r="F189" s="299"/>
      <c r="G189" s="295">
        <v>18</v>
      </c>
      <c r="H189" s="296" t="s">
        <v>486</v>
      </c>
      <c r="I189" s="301">
        <v>94</v>
      </c>
      <c r="J189" s="306" t="s">
        <v>345</v>
      </c>
      <c r="M189" s="303"/>
      <c r="N189" s="299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</row>
    <row r="190" spans="1:25" s="289" customFormat="1" ht="12.75" hidden="1" outlineLevel="1">
      <c r="A190" s="298"/>
      <c r="B190" s="299" t="s">
        <v>150</v>
      </c>
      <c r="C190" s="299" t="s">
        <v>487</v>
      </c>
      <c r="D190" s="299"/>
      <c r="E190" s="300"/>
      <c r="F190" s="299"/>
      <c r="G190" s="295">
        <v>74</v>
      </c>
      <c r="H190" s="296" t="s">
        <v>488</v>
      </c>
      <c r="I190" s="301">
        <v>73</v>
      </c>
      <c r="J190" s="313" t="s">
        <v>345</v>
      </c>
      <c r="M190" s="303"/>
      <c r="N190" s="299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</row>
    <row r="191" spans="1:25" s="289" customFormat="1" ht="12.75" hidden="1" outlineLevel="1">
      <c r="A191" s="298"/>
      <c r="B191" s="299" t="s">
        <v>489</v>
      </c>
      <c r="C191" s="299" t="s">
        <v>490</v>
      </c>
      <c r="D191" s="299"/>
      <c r="E191" s="300"/>
      <c r="F191" s="299"/>
      <c r="G191" s="295">
        <v>30</v>
      </c>
      <c r="H191" s="296" t="s">
        <v>491</v>
      </c>
      <c r="I191" s="301">
        <v>8</v>
      </c>
      <c r="J191" s="312" t="s">
        <v>277</v>
      </c>
      <c r="M191" s="303"/>
      <c r="N191" s="299"/>
      <c r="O191" s="288"/>
      <c r="P191" s="288"/>
      <c r="Q191" s="288"/>
      <c r="R191" s="288"/>
      <c r="S191" s="288"/>
      <c r="T191" s="288"/>
      <c r="U191" s="288"/>
      <c r="V191" s="288"/>
      <c r="W191" s="288"/>
      <c r="X191" s="288"/>
      <c r="Y191" s="288"/>
    </row>
    <row r="192" spans="1:25" s="289" customFormat="1" ht="12.75" hidden="1" outlineLevel="1">
      <c r="A192" s="298"/>
      <c r="B192" s="299" t="s">
        <v>492</v>
      </c>
      <c r="C192" s="299" t="s">
        <v>493</v>
      </c>
      <c r="D192" s="299"/>
      <c r="E192" s="300"/>
      <c r="F192" s="299"/>
      <c r="G192" s="295">
        <v>81</v>
      </c>
      <c r="H192" s="296" t="s">
        <v>494</v>
      </c>
      <c r="I192" s="301">
        <v>81</v>
      </c>
      <c r="J192" s="312" t="s">
        <v>357</v>
      </c>
      <c r="M192" s="303"/>
      <c r="N192" s="299"/>
      <c r="O192" s="288"/>
      <c r="P192" s="288"/>
      <c r="Q192" s="288"/>
      <c r="R192" s="288"/>
      <c r="S192" s="288"/>
      <c r="T192" s="288"/>
      <c r="U192" s="288"/>
      <c r="V192" s="288"/>
      <c r="W192" s="288"/>
      <c r="X192" s="288"/>
      <c r="Y192" s="288"/>
    </row>
    <row r="193" spans="1:25" s="289" customFormat="1" ht="12.75" hidden="1" outlineLevel="1">
      <c r="A193" s="298"/>
      <c r="B193" s="299" t="s">
        <v>495</v>
      </c>
      <c r="C193" s="299" t="s">
        <v>496</v>
      </c>
      <c r="D193" s="299"/>
      <c r="E193" s="300"/>
      <c r="F193" s="299"/>
      <c r="G193" s="295">
        <v>75</v>
      </c>
      <c r="H193" s="296" t="s">
        <v>497</v>
      </c>
      <c r="I193" s="301">
        <v>75</v>
      </c>
      <c r="J193" s="309" t="s">
        <v>357</v>
      </c>
      <c r="M193" s="303"/>
      <c r="N193" s="299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</row>
    <row r="194" spans="1:25" s="289" customFormat="1" ht="12.75" hidden="1" outlineLevel="1">
      <c r="A194" s="298"/>
      <c r="B194" s="299" t="s">
        <v>498</v>
      </c>
      <c r="C194" s="299" t="s">
        <v>499</v>
      </c>
      <c r="D194" s="299"/>
      <c r="E194" s="300"/>
      <c r="F194" s="299"/>
      <c r="G194" s="295">
        <v>20</v>
      </c>
      <c r="H194" s="296" t="s">
        <v>500</v>
      </c>
      <c r="I194" s="301">
        <v>96</v>
      </c>
      <c r="J194" s="311" t="s">
        <v>326</v>
      </c>
      <c r="M194" s="303"/>
      <c r="N194" s="299"/>
      <c r="O194" s="288"/>
      <c r="P194" s="288"/>
      <c r="Q194" s="288"/>
      <c r="R194" s="288"/>
      <c r="S194" s="288"/>
      <c r="T194" s="288"/>
      <c r="U194" s="288"/>
      <c r="V194" s="288"/>
      <c r="W194" s="288"/>
      <c r="X194" s="288"/>
      <c r="Y194" s="288"/>
    </row>
    <row r="195" spans="1:25" s="289" customFormat="1" ht="12.75" hidden="1" outlineLevel="1">
      <c r="A195" s="298"/>
      <c r="B195" s="299" t="s">
        <v>501</v>
      </c>
      <c r="C195" s="299" t="s">
        <v>502</v>
      </c>
      <c r="D195" s="299"/>
      <c r="E195" s="300"/>
      <c r="F195" s="299"/>
      <c r="G195" s="295">
        <v>21</v>
      </c>
      <c r="H195" s="296" t="s">
        <v>503</v>
      </c>
      <c r="I195" s="301">
        <v>97</v>
      </c>
      <c r="J195" s="309" t="s">
        <v>345</v>
      </c>
      <c r="M195" s="303"/>
      <c r="N195" s="299"/>
      <c r="O195" s="288"/>
      <c r="P195" s="288"/>
      <c r="Q195" s="288"/>
      <c r="R195" s="288"/>
      <c r="S195" s="288"/>
      <c r="T195" s="288"/>
      <c r="U195" s="288"/>
      <c r="V195" s="288"/>
      <c r="W195" s="288"/>
      <c r="X195" s="288"/>
      <c r="Y195" s="288"/>
    </row>
    <row r="196" spans="1:25" s="289" customFormat="1" ht="12.75" hidden="1" outlineLevel="1">
      <c r="A196" s="298"/>
      <c r="B196" s="299" t="s">
        <v>504</v>
      </c>
      <c r="C196" s="299" t="s">
        <v>505</v>
      </c>
      <c r="D196" s="299"/>
      <c r="E196" s="300"/>
      <c r="F196" s="299"/>
      <c r="G196" s="295">
        <v>82</v>
      </c>
      <c r="H196" s="296" t="s">
        <v>506</v>
      </c>
      <c r="I196" s="301">
        <v>82</v>
      </c>
      <c r="J196" s="313" t="s">
        <v>277</v>
      </c>
      <c r="M196" s="303"/>
      <c r="N196" s="299"/>
      <c r="O196" s="288"/>
      <c r="P196" s="288"/>
      <c r="Q196" s="288"/>
      <c r="R196" s="288"/>
      <c r="S196" s="288"/>
      <c r="T196" s="288"/>
      <c r="U196" s="288"/>
      <c r="V196" s="288"/>
      <c r="W196" s="288"/>
      <c r="X196" s="288"/>
      <c r="Y196" s="288"/>
    </row>
    <row r="197" spans="1:25" s="289" customFormat="1" ht="12.75" hidden="1" outlineLevel="1">
      <c r="A197" s="298"/>
      <c r="B197" s="299" t="s">
        <v>187</v>
      </c>
      <c r="C197" s="299" t="s">
        <v>507</v>
      </c>
      <c r="D197" s="299"/>
      <c r="E197" s="300"/>
      <c r="F197" s="299"/>
      <c r="G197" s="295">
        <v>83</v>
      </c>
      <c r="H197" s="296" t="s">
        <v>508</v>
      </c>
      <c r="I197" s="301">
        <v>83</v>
      </c>
      <c r="J197" s="311" t="s">
        <v>357</v>
      </c>
      <c r="M197" s="303"/>
      <c r="N197" s="299"/>
      <c r="O197" s="288"/>
      <c r="P197" s="288"/>
      <c r="Q197" s="288"/>
      <c r="R197" s="288"/>
      <c r="S197" s="288"/>
      <c r="T197" s="288"/>
      <c r="U197" s="288"/>
      <c r="V197" s="288"/>
      <c r="W197" s="288"/>
      <c r="X197" s="288"/>
      <c r="Y197" s="288"/>
    </row>
    <row r="198" spans="1:25" s="289" customFormat="1" ht="12.75" hidden="1" outlineLevel="1">
      <c r="A198" s="298"/>
      <c r="B198" s="299" t="s">
        <v>509</v>
      </c>
      <c r="C198" s="299" t="s">
        <v>510</v>
      </c>
      <c r="D198" s="299"/>
      <c r="E198" s="300"/>
      <c r="F198" s="299"/>
      <c r="G198" s="295">
        <v>76</v>
      </c>
      <c r="H198" s="296" t="s">
        <v>511</v>
      </c>
      <c r="I198" s="301">
        <v>78</v>
      </c>
      <c r="J198" s="313" t="s">
        <v>289</v>
      </c>
      <c r="M198" s="303"/>
      <c r="N198" s="299"/>
      <c r="O198" s="288"/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</row>
    <row r="199" spans="1:25" s="289" customFormat="1" ht="12.75" hidden="1" outlineLevel="1">
      <c r="A199" s="298"/>
      <c r="B199" s="299" t="s">
        <v>512</v>
      </c>
      <c r="C199" s="299" t="s">
        <v>513</v>
      </c>
      <c r="D199" s="299"/>
      <c r="E199" s="300"/>
      <c r="F199" s="299"/>
      <c r="G199" s="299"/>
      <c r="H199" s="299"/>
      <c r="I199" s="299"/>
      <c r="J199" s="314"/>
      <c r="K199" s="299"/>
      <c r="L199" s="299"/>
      <c r="M199" s="299"/>
      <c r="N199" s="299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</row>
    <row r="200" spans="1:25" s="289" customFormat="1" ht="12.75" hidden="1" outlineLevel="1">
      <c r="A200" s="298"/>
      <c r="B200" s="299" t="s">
        <v>514</v>
      </c>
      <c r="C200" s="299" t="s">
        <v>515</v>
      </c>
      <c r="D200" s="299"/>
      <c r="E200" s="300"/>
      <c r="F200" s="299"/>
      <c r="G200" s="299"/>
      <c r="H200" s="299"/>
      <c r="I200" s="299"/>
      <c r="J200" s="314"/>
      <c r="K200" s="299"/>
      <c r="L200" s="299"/>
      <c r="M200" s="299"/>
      <c r="N200" s="299"/>
      <c r="O200" s="288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</row>
    <row r="201" spans="1:25" s="289" customFormat="1" ht="12.75" hidden="1" outlineLevel="1">
      <c r="A201" s="298"/>
      <c r="B201" s="299" t="s">
        <v>516</v>
      </c>
      <c r="C201" s="299" t="s">
        <v>517</v>
      </c>
      <c r="D201" s="299"/>
      <c r="E201" s="300"/>
      <c r="F201" s="299"/>
      <c r="G201" s="299"/>
      <c r="H201" s="299"/>
      <c r="I201" s="299"/>
      <c r="J201" s="314"/>
      <c r="K201" s="299"/>
      <c r="L201" s="299"/>
      <c r="M201" s="299"/>
      <c r="N201" s="299"/>
      <c r="O201" s="288"/>
      <c r="P201" s="288"/>
      <c r="Q201" s="288"/>
      <c r="R201" s="288"/>
      <c r="S201" s="288"/>
      <c r="T201" s="288"/>
      <c r="U201" s="288"/>
      <c r="V201" s="288"/>
      <c r="W201" s="288"/>
      <c r="X201" s="288"/>
      <c r="Y201" s="288"/>
    </row>
    <row r="202" spans="1:25" s="289" customFormat="1" ht="12.75" hidden="1" outlineLevel="1">
      <c r="A202" s="298"/>
      <c r="B202" s="299" t="s">
        <v>518</v>
      </c>
      <c r="C202" s="299" t="s">
        <v>519</v>
      </c>
      <c r="D202" s="299"/>
      <c r="E202" s="300"/>
      <c r="F202" s="299"/>
      <c r="G202" s="299"/>
      <c r="H202" s="299"/>
      <c r="I202" s="299"/>
      <c r="J202" s="314"/>
      <c r="K202" s="299"/>
      <c r="L202" s="299"/>
      <c r="M202" s="299"/>
      <c r="N202" s="299"/>
      <c r="O202" s="288"/>
      <c r="P202" s="288"/>
      <c r="Q202" s="288"/>
      <c r="R202" s="288"/>
      <c r="S202" s="288"/>
      <c r="T202" s="288"/>
      <c r="U202" s="288"/>
      <c r="V202" s="288"/>
      <c r="W202" s="288"/>
      <c r="X202" s="288"/>
      <c r="Y202" s="288"/>
    </row>
    <row r="203" spans="1:25" s="289" customFormat="1" ht="12.75" hidden="1" outlineLevel="1">
      <c r="A203" s="298"/>
      <c r="B203" s="299" t="s">
        <v>520</v>
      </c>
      <c r="C203" s="299" t="s">
        <v>521</v>
      </c>
      <c r="D203" s="299"/>
      <c r="E203" s="300"/>
      <c r="F203" s="299"/>
      <c r="G203" s="299"/>
      <c r="H203" s="299"/>
      <c r="I203" s="299"/>
      <c r="J203" s="314"/>
      <c r="K203" s="299"/>
      <c r="L203" s="299"/>
      <c r="M203" s="299"/>
      <c r="N203" s="299"/>
      <c r="O203" s="288"/>
      <c r="P203" s="288"/>
      <c r="Q203" s="288"/>
      <c r="R203" s="288"/>
      <c r="S203" s="288"/>
      <c r="T203" s="288"/>
      <c r="U203" s="288"/>
      <c r="V203" s="288"/>
      <c r="W203" s="288"/>
      <c r="X203" s="288"/>
      <c r="Y203" s="288"/>
    </row>
    <row r="204" spans="1:25" s="289" customFormat="1" ht="12.75" hidden="1" outlineLevel="1">
      <c r="A204" s="298"/>
      <c r="B204" s="299" t="s">
        <v>522</v>
      </c>
      <c r="C204" s="299" t="s">
        <v>523</v>
      </c>
      <c r="D204" s="299"/>
      <c r="E204" s="300"/>
      <c r="F204" s="299"/>
      <c r="G204" s="299"/>
      <c r="H204" s="299"/>
      <c r="I204" s="299"/>
      <c r="J204" s="314"/>
      <c r="K204" s="299"/>
      <c r="L204" s="299"/>
      <c r="M204" s="299"/>
      <c r="N204" s="299"/>
      <c r="O204" s="288"/>
      <c r="P204" s="288"/>
      <c r="Q204" s="288"/>
      <c r="R204" s="288"/>
      <c r="S204" s="288"/>
      <c r="T204" s="288"/>
      <c r="U204" s="288"/>
      <c r="V204" s="288"/>
      <c r="W204" s="288"/>
      <c r="X204" s="288"/>
      <c r="Y204" s="288"/>
    </row>
    <row r="205" spans="1:25" s="289" customFormat="1" ht="12.75" hidden="1" outlineLevel="1">
      <c r="A205" s="298"/>
      <c r="B205" s="299" t="s">
        <v>524</v>
      </c>
      <c r="C205" s="299" t="s">
        <v>525</v>
      </c>
      <c r="D205" s="299"/>
      <c r="E205" s="300"/>
      <c r="F205" s="299"/>
      <c r="G205" s="299"/>
      <c r="H205" s="299"/>
      <c r="I205" s="299"/>
      <c r="J205" s="314"/>
      <c r="K205" s="299"/>
      <c r="L205" s="299"/>
      <c r="M205" s="299"/>
      <c r="N205" s="299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</row>
    <row r="206" spans="1:25" s="289" customFormat="1" ht="12.75" hidden="1" outlineLevel="1">
      <c r="A206" s="298"/>
      <c r="B206" s="299" t="s">
        <v>526</v>
      </c>
      <c r="C206" s="299" t="s">
        <v>527</v>
      </c>
      <c r="D206" s="299"/>
      <c r="E206" s="300"/>
      <c r="F206" s="299"/>
      <c r="G206" s="299"/>
      <c r="H206" s="299"/>
      <c r="I206" s="299"/>
      <c r="J206" s="314"/>
      <c r="K206" s="299"/>
      <c r="L206" s="299"/>
      <c r="M206" s="299"/>
      <c r="N206" s="299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</row>
    <row r="207" spans="1:25" s="289" customFormat="1" ht="12.75" hidden="1" outlineLevel="1">
      <c r="A207" s="298"/>
      <c r="B207" s="299" t="s">
        <v>528</v>
      </c>
      <c r="C207" s="299" t="s">
        <v>529</v>
      </c>
      <c r="D207" s="299"/>
      <c r="E207" s="300"/>
      <c r="F207" s="299"/>
      <c r="G207" s="299"/>
      <c r="H207" s="299"/>
      <c r="I207" s="299"/>
      <c r="J207" s="299"/>
      <c r="K207" s="299"/>
      <c r="L207" s="299"/>
      <c r="M207" s="299"/>
      <c r="N207" s="299"/>
      <c r="O207" s="288"/>
      <c r="P207" s="288"/>
      <c r="Q207" s="288"/>
      <c r="R207" s="288"/>
      <c r="S207" s="288"/>
      <c r="T207" s="288"/>
      <c r="U207" s="288"/>
      <c r="V207" s="288"/>
      <c r="W207" s="288"/>
      <c r="X207" s="288"/>
      <c r="Y207" s="288"/>
    </row>
    <row r="208" spans="1:25" s="289" customFormat="1" ht="12.75" hidden="1" outlineLevel="1">
      <c r="A208" s="298"/>
      <c r="B208" s="299" t="s">
        <v>530</v>
      </c>
      <c r="C208" s="299" t="s">
        <v>531</v>
      </c>
      <c r="D208" s="299"/>
      <c r="E208" s="300"/>
      <c r="F208" s="299"/>
      <c r="G208" s="299"/>
      <c r="H208" s="299"/>
      <c r="I208" s="299"/>
      <c r="J208" s="314"/>
      <c r="K208" s="299"/>
      <c r="L208" s="299"/>
      <c r="M208" s="299"/>
      <c r="N208" s="299"/>
      <c r="O208" s="288"/>
      <c r="P208" s="288"/>
      <c r="Q208" s="288"/>
      <c r="R208" s="288"/>
      <c r="S208" s="288"/>
      <c r="T208" s="288"/>
      <c r="U208" s="288"/>
      <c r="V208" s="288"/>
      <c r="W208" s="288"/>
      <c r="X208" s="288"/>
      <c r="Y208" s="288"/>
    </row>
    <row r="209" spans="1:25" s="289" customFormat="1" ht="12.75" hidden="1" outlineLevel="1">
      <c r="A209" s="298"/>
      <c r="B209" s="299" t="s">
        <v>532</v>
      </c>
      <c r="C209" s="299" t="s">
        <v>533</v>
      </c>
      <c r="D209" s="299"/>
      <c r="E209" s="300"/>
      <c r="F209" s="299"/>
      <c r="G209" s="299"/>
      <c r="H209" s="299"/>
      <c r="I209" s="299"/>
      <c r="J209" s="314"/>
      <c r="K209" s="299"/>
      <c r="L209" s="299"/>
      <c r="M209" s="299"/>
      <c r="N209" s="299"/>
      <c r="O209" s="288"/>
      <c r="P209" s="288"/>
      <c r="Q209" s="288"/>
      <c r="R209" s="288"/>
      <c r="S209" s="288"/>
      <c r="T209" s="288"/>
      <c r="U209" s="288"/>
      <c r="V209" s="288"/>
      <c r="W209" s="288"/>
      <c r="X209" s="288"/>
      <c r="Y209" s="288"/>
    </row>
    <row r="210" spans="1:25" s="289" customFormat="1" ht="12.75" hidden="1" outlineLevel="1">
      <c r="A210" s="298"/>
      <c r="B210" s="299" t="s">
        <v>534</v>
      </c>
      <c r="C210" s="299" t="s">
        <v>535</v>
      </c>
      <c r="D210" s="299"/>
      <c r="E210" s="300"/>
      <c r="F210" s="299"/>
      <c r="G210" s="299"/>
      <c r="H210" s="299"/>
      <c r="I210" s="299"/>
      <c r="J210" s="299"/>
      <c r="K210" s="299"/>
      <c r="L210" s="299"/>
      <c r="M210" s="299"/>
      <c r="N210" s="299"/>
      <c r="O210" s="288"/>
      <c r="P210" s="288"/>
      <c r="Q210" s="288"/>
      <c r="R210" s="288"/>
      <c r="S210" s="288"/>
      <c r="T210" s="288"/>
      <c r="U210" s="288"/>
      <c r="V210" s="288"/>
      <c r="W210" s="288"/>
      <c r="X210" s="288"/>
      <c r="Y210" s="288"/>
    </row>
    <row r="211" spans="1:25" s="289" customFormat="1" ht="12.75" hidden="1" outlineLevel="1">
      <c r="A211" s="298"/>
      <c r="B211" s="299" t="s">
        <v>536</v>
      </c>
      <c r="C211" s="299" t="s">
        <v>537</v>
      </c>
      <c r="D211" s="299"/>
      <c r="E211" s="300"/>
      <c r="F211" s="299"/>
      <c r="G211" s="299"/>
      <c r="H211" s="299"/>
      <c r="I211" s="299"/>
      <c r="J211" s="299"/>
      <c r="K211" s="299"/>
      <c r="L211" s="299"/>
      <c r="M211" s="299"/>
      <c r="N211" s="299"/>
      <c r="O211" s="288"/>
      <c r="P211" s="288"/>
      <c r="Q211" s="288"/>
      <c r="R211" s="288"/>
      <c r="S211" s="288"/>
      <c r="T211" s="288"/>
      <c r="U211" s="288"/>
      <c r="V211" s="288"/>
      <c r="W211" s="288"/>
      <c r="X211" s="288"/>
      <c r="Y211" s="288"/>
    </row>
    <row r="212" spans="1:25" s="289" customFormat="1" ht="12.75" hidden="1" outlineLevel="1">
      <c r="A212" s="298"/>
      <c r="B212" s="299" t="s">
        <v>538</v>
      </c>
      <c r="C212" s="299" t="s">
        <v>539</v>
      </c>
      <c r="D212" s="299"/>
      <c r="E212" s="300"/>
      <c r="F212" s="299"/>
      <c r="G212" s="299"/>
      <c r="H212" s="299"/>
      <c r="I212" s="299"/>
      <c r="J212" s="314"/>
      <c r="K212" s="299"/>
      <c r="L212" s="299"/>
      <c r="M212" s="299"/>
      <c r="N212" s="299"/>
      <c r="O212" s="288"/>
      <c r="P212" s="288"/>
      <c r="Q212" s="288"/>
      <c r="R212" s="288"/>
      <c r="S212" s="288"/>
      <c r="T212" s="288"/>
      <c r="U212" s="288"/>
      <c r="V212" s="288"/>
      <c r="W212" s="288"/>
      <c r="X212" s="288"/>
      <c r="Y212" s="288"/>
    </row>
    <row r="213" spans="1:25" s="289" customFormat="1" ht="12.75" hidden="1" outlineLevel="1">
      <c r="A213" s="298"/>
      <c r="B213" s="299" t="s">
        <v>540</v>
      </c>
      <c r="C213" s="299" t="s">
        <v>541</v>
      </c>
      <c r="D213" s="299"/>
      <c r="E213" s="300"/>
      <c r="F213" s="299"/>
      <c r="G213" s="299"/>
      <c r="H213" s="299"/>
      <c r="I213" s="299"/>
      <c r="J213" s="314"/>
      <c r="K213" s="299"/>
      <c r="L213" s="299"/>
      <c r="M213" s="299"/>
      <c r="N213" s="299"/>
      <c r="O213" s="288"/>
      <c r="P213" s="288"/>
      <c r="Q213" s="288"/>
      <c r="R213" s="288"/>
      <c r="S213" s="288"/>
      <c r="T213" s="288"/>
      <c r="U213" s="288"/>
      <c r="V213" s="288"/>
      <c r="W213" s="288"/>
      <c r="X213" s="288"/>
      <c r="Y213" s="288"/>
    </row>
    <row r="214" spans="1:25" s="289" customFormat="1" ht="12.75" hidden="1" outlineLevel="1">
      <c r="A214" s="298"/>
      <c r="B214" s="299" t="s">
        <v>542</v>
      </c>
      <c r="C214" s="299" t="s">
        <v>543</v>
      </c>
      <c r="D214" s="299"/>
      <c r="E214" s="300"/>
      <c r="F214" s="299"/>
      <c r="G214" s="299"/>
      <c r="H214" s="299"/>
      <c r="I214" s="299"/>
      <c r="J214" s="299"/>
      <c r="K214" s="299"/>
      <c r="L214" s="299"/>
      <c r="M214" s="299"/>
      <c r="N214" s="299"/>
      <c r="O214" s="288"/>
      <c r="P214" s="288"/>
      <c r="Q214" s="288"/>
      <c r="R214" s="288"/>
      <c r="S214" s="288"/>
      <c r="T214" s="288"/>
      <c r="U214" s="288"/>
      <c r="V214" s="288"/>
      <c r="W214" s="288"/>
      <c r="X214" s="288"/>
      <c r="Y214" s="288"/>
    </row>
    <row r="215" spans="1:25" s="289" customFormat="1" ht="12.75" hidden="1" outlineLevel="1">
      <c r="A215" s="298"/>
      <c r="B215" s="299" t="s">
        <v>544</v>
      </c>
      <c r="C215" s="299" t="s">
        <v>545</v>
      </c>
      <c r="D215" s="299"/>
      <c r="E215" s="300"/>
      <c r="F215" s="299"/>
      <c r="G215" s="299"/>
      <c r="H215" s="299"/>
      <c r="I215" s="299"/>
      <c r="J215" s="299"/>
      <c r="K215" s="299"/>
      <c r="L215" s="299"/>
      <c r="M215" s="299"/>
      <c r="N215" s="299"/>
      <c r="O215" s="288"/>
      <c r="P215" s="288"/>
      <c r="Q215" s="288"/>
      <c r="R215" s="288"/>
      <c r="S215" s="288"/>
      <c r="T215" s="288"/>
      <c r="U215" s="288"/>
      <c r="V215" s="288"/>
      <c r="W215" s="288"/>
      <c r="X215" s="288"/>
      <c r="Y215" s="288"/>
    </row>
    <row r="216" spans="1:25" s="289" customFormat="1" ht="12.75" hidden="1" outlineLevel="1">
      <c r="A216" s="298"/>
      <c r="B216" s="299" t="s">
        <v>546</v>
      </c>
      <c r="C216" s="299" t="s">
        <v>547</v>
      </c>
      <c r="D216" s="299"/>
      <c r="E216" s="300"/>
      <c r="F216" s="299"/>
      <c r="G216" s="299"/>
      <c r="H216" s="299"/>
      <c r="I216" s="299"/>
      <c r="J216" s="299"/>
      <c r="K216" s="299"/>
      <c r="L216" s="299"/>
      <c r="M216" s="299"/>
      <c r="N216" s="299"/>
      <c r="O216" s="288"/>
      <c r="P216" s="288"/>
      <c r="Q216" s="288"/>
      <c r="R216" s="288"/>
      <c r="S216" s="288"/>
      <c r="T216" s="288"/>
      <c r="U216" s="288"/>
      <c r="V216" s="288"/>
      <c r="W216" s="288"/>
      <c r="X216" s="288"/>
      <c r="Y216" s="288"/>
    </row>
    <row r="217" spans="1:25" s="289" customFormat="1" ht="12.75" hidden="1" outlineLevel="1">
      <c r="A217" s="298"/>
      <c r="B217" s="299" t="s">
        <v>548</v>
      </c>
      <c r="C217" s="299" t="s">
        <v>549</v>
      </c>
      <c r="D217" s="299"/>
      <c r="E217" s="300"/>
      <c r="F217" s="299"/>
      <c r="G217" s="299"/>
      <c r="H217" s="299"/>
      <c r="I217" s="299"/>
      <c r="J217" s="299"/>
      <c r="K217" s="299"/>
      <c r="L217" s="299"/>
      <c r="M217" s="299"/>
      <c r="N217" s="299"/>
      <c r="O217" s="288"/>
      <c r="P217" s="288"/>
      <c r="Q217" s="288"/>
      <c r="R217" s="288"/>
      <c r="S217" s="288"/>
      <c r="T217" s="288"/>
      <c r="U217" s="288"/>
      <c r="V217" s="288"/>
      <c r="W217" s="288"/>
      <c r="X217" s="288"/>
      <c r="Y217" s="288"/>
    </row>
    <row r="218" spans="1:25" s="289" customFormat="1" ht="12.75" hidden="1" outlineLevel="1">
      <c r="A218" s="298"/>
      <c r="B218" s="299" t="s">
        <v>550</v>
      </c>
      <c r="C218" s="299" t="s">
        <v>551</v>
      </c>
      <c r="D218" s="299"/>
      <c r="E218" s="300"/>
      <c r="F218" s="299"/>
      <c r="G218" s="299"/>
      <c r="H218" s="299"/>
      <c r="I218" s="299"/>
      <c r="J218" s="299"/>
      <c r="K218" s="299"/>
      <c r="L218" s="299"/>
      <c r="M218" s="299"/>
      <c r="N218" s="299"/>
      <c r="O218" s="288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:25" s="289" customFormat="1" ht="12.75" hidden="1" outlineLevel="1">
      <c r="A219" s="298"/>
      <c r="B219" s="299" t="s">
        <v>116</v>
      </c>
      <c r="C219" s="299" t="s">
        <v>552</v>
      </c>
      <c r="D219" s="299"/>
      <c r="E219" s="300"/>
      <c r="F219" s="299"/>
      <c r="G219" s="299"/>
      <c r="H219" s="299"/>
      <c r="I219" s="299"/>
      <c r="J219" s="314"/>
      <c r="K219" s="299"/>
      <c r="L219" s="299"/>
      <c r="M219" s="299"/>
      <c r="N219" s="29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:25" s="289" customFormat="1" ht="12.75" hidden="1" outlineLevel="1">
      <c r="A220" s="298"/>
      <c r="B220" s="299" t="s">
        <v>119</v>
      </c>
      <c r="C220" s="299" t="s">
        <v>553</v>
      </c>
      <c r="D220" s="299"/>
      <c r="E220" s="300"/>
      <c r="F220" s="299"/>
      <c r="G220" s="299"/>
      <c r="H220" s="299"/>
      <c r="I220" s="299"/>
      <c r="J220" s="314"/>
      <c r="K220" s="299"/>
      <c r="L220" s="299"/>
      <c r="M220" s="299"/>
      <c r="N220" s="299"/>
      <c r="O220" s="288"/>
      <c r="P220" s="288"/>
      <c r="Q220" s="288"/>
      <c r="R220" s="288"/>
      <c r="S220" s="288"/>
      <c r="T220" s="288"/>
      <c r="U220" s="288"/>
      <c r="V220" s="288"/>
      <c r="W220" s="288"/>
      <c r="X220" s="288"/>
      <c r="Y220" s="288"/>
    </row>
    <row r="221" spans="1:25" s="289" customFormat="1" ht="12.75" hidden="1" outlineLevel="1">
      <c r="A221" s="298"/>
      <c r="B221" s="299" t="s">
        <v>210</v>
      </c>
      <c r="C221" s="299" t="s">
        <v>554</v>
      </c>
      <c r="D221" s="299"/>
      <c r="E221" s="300"/>
      <c r="F221" s="299"/>
      <c r="G221" s="299"/>
      <c r="H221" s="299"/>
      <c r="I221" s="299"/>
      <c r="J221" s="314"/>
      <c r="K221" s="299"/>
      <c r="L221" s="299"/>
      <c r="M221" s="299"/>
      <c r="N221" s="299"/>
      <c r="O221" s="288"/>
      <c r="P221" s="288"/>
      <c r="Q221" s="288"/>
      <c r="R221" s="288"/>
      <c r="S221" s="288"/>
      <c r="T221" s="288"/>
      <c r="U221" s="288"/>
      <c r="V221" s="288"/>
      <c r="W221" s="288"/>
      <c r="X221" s="288"/>
      <c r="Y221" s="288"/>
    </row>
    <row r="222" spans="1:14" s="289" customFormat="1" ht="12.75" hidden="1" outlineLevel="1">
      <c r="A222" s="298"/>
      <c r="B222" s="299" t="s">
        <v>122</v>
      </c>
      <c r="C222" s="299" t="s">
        <v>555</v>
      </c>
      <c r="D222" s="299"/>
      <c r="E222" s="300"/>
      <c r="F222" s="299"/>
      <c r="G222" s="299"/>
      <c r="H222" s="299"/>
      <c r="I222" s="299"/>
      <c r="J222" s="314"/>
      <c r="K222" s="299"/>
      <c r="L222" s="299"/>
      <c r="M222" s="299"/>
      <c r="N222" s="299"/>
    </row>
    <row r="223" spans="1:14" s="289" customFormat="1" ht="12.75" hidden="1" outlineLevel="1">
      <c r="A223" s="298"/>
      <c r="B223" s="299" t="s">
        <v>125</v>
      </c>
      <c r="C223" s="299" t="s">
        <v>556</v>
      </c>
      <c r="D223" s="299"/>
      <c r="E223" s="300"/>
      <c r="F223" s="299"/>
      <c r="G223" s="299"/>
      <c r="H223" s="299"/>
      <c r="I223" s="299"/>
      <c r="J223" s="314"/>
      <c r="K223" s="299"/>
      <c r="L223" s="299"/>
      <c r="M223" s="299"/>
      <c r="N223" s="299"/>
    </row>
    <row r="224" spans="1:14" s="289" customFormat="1" ht="12.75" hidden="1" outlineLevel="1">
      <c r="A224" s="298"/>
      <c r="B224" s="299" t="s">
        <v>557</v>
      </c>
      <c r="C224" s="299" t="s">
        <v>558</v>
      </c>
      <c r="D224" s="299"/>
      <c r="E224" s="300"/>
      <c r="F224" s="299"/>
      <c r="G224" s="299"/>
      <c r="H224" s="299"/>
      <c r="I224" s="299"/>
      <c r="J224" s="314"/>
      <c r="K224" s="299"/>
      <c r="L224" s="299"/>
      <c r="M224" s="299"/>
      <c r="N224" s="299"/>
    </row>
    <row r="225" spans="1:14" s="289" customFormat="1" ht="12.75" hidden="1" outlineLevel="1">
      <c r="A225" s="298"/>
      <c r="B225" s="299" t="s">
        <v>559</v>
      </c>
      <c r="C225" s="299" t="s">
        <v>560</v>
      </c>
      <c r="D225" s="299"/>
      <c r="E225" s="300"/>
      <c r="F225" s="299"/>
      <c r="G225" s="299"/>
      <c r="H225" s="299"/>
      <c r="I225" s="299"/>
      <c r="J225" s="314"/>
      <c r="K225" s="299"/>
      <c r="L225" s="299"/>
      <c r="M225" s="299"/>
      <c r="N225" s="299"/>
    </row>
    <row r="226" spans="1:14" s="289" customFormat="1" ht="12.75" hidden="1" outlineLevel="1">
      <c r="A226" s="298"/>
      <c r="B226" s="299" t="s">
        <v>561</v>
      </c>
      <c r="C226" s="299" t="s">
        <v>562</v>
      </c>
      <c r="D226" s="299"/>
      <c r="E226" s="300"/>
      <c r="F226" s="299"/>
      <c r="G226" s="299"/>
      <c r="H226" s="299"/>
      <c r="I226" s="299"/>
      <c r="J226" s="314"/>
      <c r="K226" s="299"/>
      <c r="L226" s="299"/>
      <c r="M226" s="299"/>
      <c r="N226" s="299"/>
    </row>
    <row r="227" spans="1:14" s="289" customFormat="1" ht="12.75" hidden="1" outlineLevel="1">
      <c r="A227" s="298"/>
      <c r="B227" s="299" t="s">
        <v>563</v>
      </c>
      <c r="C227" s="299" t="s">
        <v>564</v>
      </c>
      <c r="D227" s="299"/>
      <c r="E227" s="300"/>
      <c r="F227" s="299"/>
      <c r="G227" s="299"/>
      <c r="H227" s="299"/>
      <c r="I227" s="299"/>
      <c r="J227" s="314"/>
      <c r="K227" s="299"/>
      <c r="L227" s="299"/>
      <c r="M227" s="299"/>
      <c r="N227" s="299"/>
    </row>
    <row r="228" spans="1:14" s="289" customFormat="1" ht="12.75" hidden="1" outlineLevel="1">
      <c r="A228" s="298"/>
      <c r="B228" s="299" t="s">
        <v>565</v>
      </c>
      <c r="C228" s="299" t="s">
        <v>566</v>
      </c>
      <c r="D228" s="299"/>
      <c r="E228" s="300"/>
      <c r="F228" s="299"/>
      <c r="G228" s="299"/>
      <c r="H228" s="299"/>
      <c r="I228" s="299"/>
      <c r="J228" s="314"/>
      <c r="K228" s="299"/>
      <c r="L228" s="299"/>
      <c r="M228" s="299"/>
      <c r="N228" s="299"/>
    </row>
    <row r="229" spans="1:14" s="289" customFormat="1" ht="12.75" hidden="1" outlineLevel="1">
      <c r="A229" s="298"/>
      <c r="B229" s="299" t="s">
        <v>567</v>
      </c>
      <c r="C229" s="299" t="s">
        <v>568</v>
      </c>
      <c r="D229" s="299"/>
      <c r="E229" s="300"/>
      <c r="F229" s="299"/>
      <c r="G229" s="299"/>
      <c r="H229" s="299"/>
      <c r="I229" s="299"/>
      <c r="J229" s="314"/>
      <c r="K229" s="299"/>
      <c r="L229" s="299"/>
      <c r="M229" s="299"/>
      <c r="N229" s="299"/>
    </row>
    <row r="230" spans="1:14" s="289" customFormat="1" ht="12.75" hidden="1" outlineLevel="1">
      <c r="A230" s="298"/>
      <c r="B230" s="299" t="s">
        <v>569</v>
      </c>
      <c r="C230" s="299" t="s">
        <v>570</v>
      </c>
      <c r="D230" s="299"/>
      <c r="E230" s="300"/>
      <c r="F230" s="299"/>
      <c r="G230" s="299"/>
      <c r="H230" s="299"/>
      <c r="I230" s="299"/>
      <c r="J230" s="314"/>
      <c r="K230" s="299"/>
      <c r="L230" s="299"/>
      <c r="M230" s="299"/>
      <c r="N230" s="299"/>
    </row>
    <row r="231" spans="1:14" s="289" customFormat="1" ht="12.75" hidden="1" outlineLevel="1">
      <c r="A231" s="298"/>
      <c r="B231" s="299" t="s">
        <v>571</v>
      </c>
      <c r="C231" s="299" t="s">
        <v>572</v>
      </c>
      <c r="D231" s="299"/>
      <c r="E231" s="300"/>
      <c r="F231" s="299"/>
      <c r="G231" s="299"/>
      <c r="H231" s="299"/>
      <c r="I231" s="299"/>
      <c r="J231" s="314"/>
      <c r="K231" s="299"/>
      <c r="L231" s="299"/>
      <c r="M231" s="299"/>
      <c r="N231" s="299"/>
    </row>
    <row r="232" spans="1:14" s="289" customFormat="1" ht="12.75" hidden="1" outlineLevel="1">
      <c r="A232" s="298"/>
      <c r="B232" s="299" t="s">
        <v>573</v>
      </c>
      <c r="C232" s="299" t="s">
        <v>574</v>
      </c>
      <c r="D232" s="299"/>
      <c r="E232" s="300"/>
      <c r="F232" s="299"/>
      <c r="G232" s="299"/>
      <c r="H232" s="299"/>
      <c r="I232" s="299"/>
      <c r="J232" s="314"/>
      <c r="K232" s="299"/>
      <c r="L232" s="299"/>
      <c r="M232" s="299"/>
      <c r="N232" s="299"/>
    </row>
    <row r="233" spans="1:14" s="289" customFormat="1" ht="12.75" hidden="1" outlineLevel="1">
      <c r="A233" s="298"/>
      <c r="B233" s="299" t="s">
        <v>153</v>
      </c>
      <c r="C233" s="299" t="s">
        <v>575</v>
      </c>
      <c r="D233" s="299"/>
      <c r="E233" s="300"/>
      <c r="F233" s="299"/>
      <c r="G233" s="299"/>
      <c r="H233" s="299"/>
      <c r="I233" s="299"/>
      <c r="J233" s="314"/>
      <c r="K233" s="299"/>
      <c r="L233" s="299"/>
      <c r="M233" s="299"/>
      <c r="N233" s="299"/>
    </row>
    <row r="234" spans="1:14" s="289" customFormat="1" ht="12.75" hidden="1" outlineLevel="1">
      <c r="A234" s="298"/>
      <c r="B234" s="299" t="s">
        <v>576</v>
      </c>
      <c r="C234" s="299" t="s">
        <v>577</v>
      </c>
      <c r="D234" s="299"/>
      <c r="E234" s="300"/>
      <c r="F234" s="299"/>
      <c r="G234" s="299"/>
      <c r="H234" s="299"/>
      <c r="I234" s="299"/>
      <c r="J234" s="299"/>
      <c r="K234" s="299"/>
      <c r="L234" s="299"/>
      <c r="M234" s="299"/>
      <c r="N234" s="299"/>
    </row>
    <row r="235" spans="1:14" s="289" customFormat="1" ht="12.75" hidden="1" outlineLevel="1">
      <c r="A235" s="298"/>
      <c r="B235" s="299" t="s">
        <v>578</v>
      </c>
      <c r="C235" s="299" t="s">
        <v>579</v>
      </c>
      <c r="D235" s="299"/>
      <c r="E235" s="300"/>
      <c r="F235" s="299"/>
      <c r="G235" s="299"/>
      <c r="H235" s="299"/>
      <c r="I235" s="299"/>
      <c r="J235" s="314"/>
      <c r="K235" s="299"/>
      <c r="L235" s="299"/>
      <c r="M235" s="299"/>
      <c r="N235" s="299"/>
    </row>
    <row r="236" spans="1:14" s="289" customFormat="1" ht="12.75" hidden="1" outlineLevel="1">
      <c r="A236" s="298"/>
      <c r="B236" s="299" t="s">
        <v>580</v>
      </c>
      <c r="C236" s="299" t="s">
        <v>581</v>
      </c>
      <c r="D236" s="299"/>
      <c r="E236" s="300"/>
      <c r="F236" s="299"/>
      <c r="G236" s="299"/>
      <c r="H236" s="299"/>
      <c r="I236" s="299"/>
      <c r="J236" s="314"/>
      <c r="K236" s="299"/>
      <c r="L236" s="299"/>
      <c r="M236" s="299"/>
      <c r="N236" s="299"/>
    </row>
    <row r="237" spans="1:14" s="289" customFormat="1" ht="12.75" hidden="1" outlineLevel="1">
      <c r="A237" s="298"/>
      <c r="B237" s="299" t="s">
        <v>582</v>
      </c>
      <c r="C237" s="299" t="s">
        <v>583</v>
      </c>
      <c r="D237" s="299"/>
      <c r="E237" s="300"/>
      <c r="F237" s="299"/>
      <c r="G237" s="299"/>
      <c r="H237" s="299"/>
      <c r="I237" s="299"/>
      <c r="J237" s="299"/>
      <c r="K237" s="299"/>
      <c r="L237" s="299"/>
      <c r="M237" s="299"/>
      <c r="N237" s="299"/>
    </row>
    <row r="238" spans="1:14" s="289" customFormat="1" ht="12.75" hidden="1" outlineLevel="1">
      <c r="A238" s="298"/>
      <c r="B238" s="299" t="s">
        <v>584</v>
      </c>
      <c r="C238" s="299" t="s">
        <v>585</v>
      </c>
      <c r="D238" s="299"/>
      <c r="E238" s="300"/>
      <c r="F238" s="299"/>
      <c r="G238" s="299"/>
      <c r="H238" s="299"/>
      <c r="I238" s="299"/>
      <c r="J238" s="299"/>
      <c r="K238" s="299"/>
      <c r="L238" s="299"/>
      <c r="M238" s="299"/>
      <c r="N238" s="299"/>
    </row>
    <row r="239" spans="1:14" s="289" customFormat="1" ht="12.75" hidden="1" outlineLevel="1">
      <c r="A239" s="298"/>
      <c r="B239" s="299" t="s">
        <v>586</v>
      </c>
      <c r="C239" s="299" t="s">
        <v>587</v>
      </c>
      <c r="D239" s="299"/>
      <c r="E239" s="300"/>
      <c r="F239" s="299"/>
      <c r="G239" s="299"/>
      <c r="H239" s="299"/>
      <c r="I239" s="299"/>
      <c r="J239" s="314"/>
      <c r="K239" s="299"/>
      <c r="L239" s="299"/>
      <c r="M239" s="299"/>
      <c r="N239" s="299"/>
    </row>
    <row r="240" spans="1:14" s="289" customFormat="1" ht="12.75" hidden="1" outlineLevel="1">
      <c r="A240" s="298"/>
      <c r="B240" s="299" t="s">
        <v>588</v>
      </c>
      <c r="C240" s="299" t="s">
        <v>589</v>
      </c>
      <c r="D240" s="299"/>
      <c r="E240" s="300"/>
      <c r="F240" s="299"/>
      <c r="G240" s="299"/>
      <c r="H240" s="299"/>
      <c r="I240" s="299"/>
      <c r="J240" s="299"/>
      <c r="K240" s="299"/>
      <c r="L240" s="299"/>
      <c r="M240" s="299"/>
      <c r="N240" s="299"/>
    </row>
    <row r="241" spans="1:14" s="289" customFormat="1" ht="12.75" hidden="1" outlineLevel="1">
      <c r="A241" s="298"/>
      <c r="B241" s="299" t="s">
        <v>590</v>
      </c>
      <c r="C241" s="299" t="s">
        <v>591</v>
      </c>
      <c r="D241" s="299"/>
      <c r="E241" s="300"/>
      <c r="F241" s="299"/>
      <c r="G241" s="299"/>
      <c r="H241" s="299"/>
      <c r="I241" s="299"/>
      <c r="J241" s="299"/>
      <c r="K241" s="299"/>
      <c r="L241" s="299"/>
      <c r="M241" s="299"/>
      <c r="N241" s="299"/>
    </row>
    <row r="242" spans="1:14" s="289" customFormat="1" ht="12.75" hidden="1" outlineLevel="1">
      <c r="A242" s="298"/>
      <c r="B242" s="299" t="s">
        <v>592</v>
      </c>
      <c r="C242" s="299" t="s">
        <v>593</v>
      </c>
      <c r="D242" s="299"/>
      <c r="E242" s="300"/>
      <c r="F242" s="299"/>
      <c r="G242" s="299"/>
      <c r="H242" s="299"/>
      <c r="I242" s="299"/>
      <c r="J242" s="299"/>
      <c r="K242" s="299"/>
      <c r="L242" s="299"/>
      <c r="M242" s="299"/>
      <c r="N242" s="299"/>
    </row>
    <row r="243" spans="1:14" s="289" customFormat="1" ht="12.75" hidden="1" outlineLevel="1">
      <c r="A243" s="298"/>
      <c r="B243" s="299" t="s">
        <v>594</v>
      </c>
      <c r="C243" s="299" t="s">
        <v>595</v>
      </c>
      <c r="D243" s="299"/>
      <c r="E243" s="300"/>
      <c r="F243" s="299"/>
      <c r="G243" s="299"/>
      <c r="H243" s="299"/>
      <c r="I243" s="299"/>
      <c r="J243" s="299"/>
      <c r="K243" s="299"/>
      <c r="L243" s="299"/>
      <c r="M243" s="299"/>
      <c r="N243" s="299"/>
    </row>
    <row r="244" spans="1:14" s="289" customFormat="1" ht="12.75" hidden="1" outlineLevel="1">
      <c r="A244" s="298"/>
      <c r="B244" s="299" t="s">
        <v>596</v>
      </c>
      <c r="C244" s="299" t="s">
        <v>597</v>
      </c>
      <c r="D244" s="299"/>
      <c r="E244" s="300"/>
      <c r="F244" s="299"/>
      <c r="G244" s="299"/>
      <c r="H244" s="299"/>
      <c r="I244" s="299"/>
      <c r="J244" s="299"/>
      <c r="K244" s="299"/>
      <c r="L244" s="299"/>
      <c r="M244" s="299"/>
      <c r="N244" s="299"/>
    </row>
    <row r="245" spans="1:14" s="289" customFormat="1" ht="12.75" hidden="1" outlineLevel="1">
      <c r="A245" s="298"/>
      <c r="B245" s="299" t="s">
        <v>598</v>
      </c>
      <c r="C245" s="299" t="s">
        <v>599</v>
      </c>
      <c r="D245" s="299"/>
      <c r="E245" s="300"/>
      <c r="F245" s="299"/>
      <c r="G245" s="299"/>
      <c r="H245" s="299"/>
      <c r="I245" s="299"/>
      <c r="J245" s="299"/>
      <c r="K245" s="299"/>
      <c r="L245" s="299"/>
      <c r="M245" s="299"/>
      <c r="N245" s="299"/>
    </row>
    <row r="246" spans="1:14" s="289" customFormat="1" ht="12.75" hidden="1" outlineLevel="1">
      <c r="A246" s="298"/>
      <c r="B246" s="299" t="s">
        <v>600</v>
      </c>
      <c r="C246" s="299" t="s">
        <v>601</v>
      </c>
      <c r="D246" s="299"/>
      <c r="E246" s="300"/>
      <c r="F246" s="299"/>
      <c r="G246" s="299"/>
      <c r="H246" s="299"/>
      <c r="I246" s="299"/>
      <c r="J246" s="299"/>
      <c r="K246" s="299"/>
      <c r="L246" s="299"/>
      <c r="M246" s="299"/>
      <c r="N246" s="299"/>
    </row>
    <row r="247" spans="1:14" s="289" customFormat="1" ht="12.75" hidden="1" outlineLevel="1">
      <c r="A247" s="298"/>
      <c r="B247" s="299" t="s">
        <v>602</v>
      </c>
      <c r="C247" s="299" t="s">
        <v>603</v>
      </c>
      <c r="D247" s="299"/>
      <c r="E247" s="300"/>
      <c r="F247" s="299"/>
      <c r="G247" s="299"/>
      <c r="H247" s="299"/>
      <c r="I247" s="299"/>
      <c r="J247" s="299"/>
      <c r="K247" s="299"/>
      <c r="L247" s="299"/>
      <c r="M247" s="299"/>
      <c r="N247" s="299"/>
    </row>
    <row r="248" spans="1:14" s="289" customFormat="1" ht="12.75" hidden="1" outlineLevel="1">
      <c r="A248" s="298"/>
      <c r="B248" s="299" t="s">
        <v>604</v>
      </c>
      <c r="C248" s="299" t="s">
        <v>605</v>
      </c>
      <c r="D248" s="299"/>
      <c r="E248" s="300"/>
      <c r="F248" s="299"/>
      <c r="G248" s="299"/>
      <c r="H248" s="299"/>
      <c r="I248" s="299"/>
      <c r="J248" s="299"/>
      <c r="K248" s="299"/>
      <c r="L248" s="299"/>
      <c r="M248" s="299"/>
      <c r="N248" s="299"/>
    </row>
    <row r="249" spans="1:14" s="289" customFormat="1" ht="12.75" hidden="1" outlineLevel="1">
      <c r="A249" s="298"/>
      <c r="B249" s="299" t="s">
        <v>606</v>
      </c>
      <c r="C249" s="299" t="s">
        <v>607</v>
      </c>
      <c r="D249" s="299"/>
      <c r="E249" s="300"/>
      <c r="F249" s="299"/>
      <c r="G249" s="299"/>
      <c r="H249" s="299"/>
      <c r="I249" s="299"/>
      <c r="J249" s="299"/>
      <c r="K249" s="299"/>
      <c r="L249" s="299"/>
      <c r="M249" s="299"/>
      <c r="N249" s="299"/>
    </row>
    <row r="250" spans="1:14" s="289" customFormat="1" ht="12.75" hidden="1" outlineLevel="1">
      <c r="A250" s="298"/>
      <c r="B250" s="299" t="s">
        <v>608</v>
      </c>
      <c r="C250" s="299" t="s">
        <v>609</v>
      </c>
      <c r="D250" s="299"/>
      <c r="E250" s="300"/>
      <c r="F250" s="299"/>
      <c r="G250" s="299"/>
      <c r="H250" s="299"/>
      <c r="I250" s="299"/>
      <c r="J250" s="299"/>
      <c r="K250" s="299"/>
      <c r="L250" s="299"/>
      <c r="M250" s="299"/>
      <c r="N250" s="299"/>
    </row>
    <row r="251" spans="1:14" s="289" customFormat="1" ht="12.75" hidden="1" outlineLevel="1">
      <c r="A251" s="298"/>
      <c r="B251" s="299" t="s">
        <v>610</v>
      </c>
      <c r="C251" s="299" t="s">
        <v>611</v>
      </c>
      <c r="D251" s="299"/>
      <c r="E251" s="300"/>
      <c r="F251" s="299"/>
      <c r="G251" s="299"/>
      <c r="H251" s="299"/>
      <c r="I251" s="299"/>
      <c r="J251" s="299"/>
      <c r="K251" s="299"/>
      <c r="L251" s="299"/>
      <c r="M251" s="299"/>
      <c r="N251" s="299"/>
    </row>
    <row r="252" spans="1:14" s="289" customFormat="1" ht="12.75" hidden="1" outlineLevel="1">
      <c r="A252" s="298"/>
      <c r="B252" s="299" t="s">
        <v>612</v>
      </c>
      <c r="C252" s="299" t="s">
        <v>613</v>
      </c>
      <c r="D252" s="299"/>
      <c r="E252" s="300"/>
      <c r="F252" s="299"/>
      <c r="G252" s="299"/>
      <c r="H252" s="299"/>
      <c r="I252" s="299"/>
      <c r="J252" s="299"/>
      <c r="K252" s="299"/>
      <c r="L252" s="299"/>
      <c r="M252" s="299"/>
      <c r="N252" s="299"/>
    </row>
    <row r="253" spans="1:14" s="289" customFormat="1" ht="12.75" hidden="1" outlineLevel="1">
      <c r="A253" s="298"/>
      <c r="B253" s="299" t="s">
        <v>614</v>
      </c>
      <c r="C253" s="299" t="s">
        <v>615</v>
      </c>
      <c r="D253" s="299"/>
      <c r="E253" s="300"/>
      <c r="F253" s="299"/>
      <c r="G253" s="299"/>
      <c r="H253" s="299"/>
      <c r="I253" s="299"/>
      <c r="J253" s="299"/>
      <c r="K253" s="299"/>
      <c r="L253" s="299"/>
      <c r="M253" s="299"/>
      <c r="N253" s="299"/>
    </row>
    <row r="254" spans="1:14" s="289" customFormat="1" ht="12.75" hidden="1" outlineLevel="1">
      <c r="A254" s="298"/>
      <c r="B254" s="299" t="s">
        <v>616</v>
      </c>
      <c r="C254" s="299" t="s">
        <v>617</v>
      </c>
      <c r="D254" s="299"/>
      <c r="E254" s="300"/>
      <c r="F254" s="299"/>
      <c r="G254" s="299"/>
      <c r="H254" s="299"/>
      <c r="I254" s="299"/>
      <c r="J254" s="299"/>
      <c r="K254" s="299"/>
      <c r="L254" s="299"/>
      <c r="M254" s="299"/>
      <c r="N254" s="299"/>
    </row>
    <row r="255" spans="1:14" s="289" customFormat="1" ht="12.75" hidden="1" outlineLevel="1">
      <c r="A255" s="298"/>
      <c r="B255" s="299" t="s">
        <v>618</v>
      </c>
      <c r="C255" s="299" t="s">
        <v>619</v>
      </c>
      <c r="D255" s="299"/>
      <c r="E255" s="300"/>
      <c r="F255" s="299"/>
      <c r="G255" s="299"/>
      <c r="H255" s="299"/>
      <c r="I255" s="299"/>
      <c r="J255" s="299"/>
      <c r="K255" s="299"/>
      <c r="L255" s="299"/>
      <c r="M255" s="299"/>
      <c r="N255" s="299"/>
    </row>
    <row r="256" spans="1:14" s="289" customFormat="1" ht="12.75" hidden="1" outlineLevel="1">
      <c r="A256" s="298"/>
      <c r="B256" s="299" t="s">
        <v>620</v>
      </c>
      <c r="C256" s="299" t="s">
        <v>621</v>
      </c>
      <c r="D256" s="299"/>
      <c r="E256" s="300"/>
      <c r="F256" s="299"/>
      <c r="G256" s="299"/>
      <c r="H256" s="299"/>
      <c r="I256" s="299"/>
      <c r="J256" s="299"/>
      <c r="K256" s="299"/>
      <c r="L256" s="299"/>
      <c r="M256" s="299"/>
      <c r="N256" s="299"/>
    </row>
    <row r="257" spans="1:14" s="289" customFormat="1" ht="12.75" hidden="1" outlineLevel="1">
      <c r="A257" s="298"/>
      <c r="B257" s="299" t="s">
        <v>622</v>
      </c>
      <c r="C257" s="299" t="s">
        <v>623</v>
      </c>
      <c r="D257" s="299"/>
      <c r="E257" s="300"/>
      <c r="F257" s="299"/>
      <c r="G257" s="299"/>
      <c r="H257" s="299"/>
      <c r="I257" s="299"/>
      <c r="J257" s="299"/>
      <c r="K257" s="299"/>
      <c r="L257" s="299"/>
      <c r="M257" s="299"/>
      <c r="N257" s="299"/>
    </row>
    <row r="258" spans="1:14" s="289" customFormat="1" ht="12.75" hidden="1" outlineLevel="1">
      <c r="A258" s="298"/>
      <c r="B258" s="299" t="s">
        <v>624</v>
      </c>
      <c r="C258" s="299" t="s">
        <v>625</v>
      </c>
      <c r="D258" s="299"/>
      <c r="E258" s="300"/>
      <c r="F258" s="299"/>
      <c r="G258" s="299"/>
      <c r="H258" s="299"/>
      <c r="I258" s="299"/>
      <c r="J258" s="299"/>
      <c r="K258" s="299"/>
      <c r="L258" s="299"/>
      <c r="M258" s="299"/>
      <c r="N258" s="299"/>
    </row>
    <row r="259" spans="1:14" s="289" customFormat="1" ht="12.75" hidden="1" outlineLevel="1">
      <c r="A259" s="298"/>
      <c r="B259" s="299" t="s">
        <v>626</v>
      </c>
      <c r="C259" s="299" t="s">
        <v>627</v>
      </c>
      <c r="D259" s="299"/>
      <c r="E259" s="300"/>
      <c r="F259" s="299"/>
      <c r="G259" s="299"/>
      <c r="H259" s="299"/>
      <c r="I259" s="299"/>
      <c r="J259" s="299"/>
      <c r="K259" s="299"/>
      <c r="L259" s="299"/>
      <c r="M259" s="299"/>
      <c r="N259" s="299"/>
    </row>
    <row r="260" spans="1:14" s="289" customFormat="1" ht="12.75" hidden="1" outlineLevel="1">
      <c r="A260" s="298"/>
      <c r="B260" s="299" t="s">
        <v>628</v>
      </c>
      <c r="C260" s="299" t="s">
        <v>629</v>
      </c>
      <c r="D260" s="299"/>
      <c r="E260" s="300"/>
      <c r="F260" s="299"/>
      <c r="G260" s="299"/>
      <c r="H260" s="299"/>
      <c r="I260" s="299"/>
      <c r="J260" s="299"/>
      <c r="K260" s="299"/>
      <c r="L260" s="299"/>
      <c r="M260" s="299"/>
      <c r="N260" s="299"/>
    </row>
    <row r="261" spans="1:14" s="289" customFormat="1" ht="12.75" hidden="1" outlineLevel="1">
      <c r="A261" s="298"/>
      <c r="B261" s="299" t="s">
        <v>630</v>
      </c>
      <c r="C261" s="299" t="s">
        <v>631</v>
      </c>
      <c r="D261" s="299"/>
      <c r="E261" s="300"/>
      <c r="F261" s="299"/>
      <c r="G261" s="299"/>
      <c r="H261" s="299"/>
      <c r="I261" s="299"/>
      <c r="J261" s="299"/>
      <c r="K261" s="299"/>
      <c r="L261" s="299"/>
      <c r="M261" s="299"/>
      <c r="N261" s="299"/>
    </row>
    <row r="262" spans="1:14" s="289" customFormat="1" ht="12.75" hidden="1" outlineLevel="1">
      <c r="A262" s="298"/>
      <c r="B262" s="299" t="s">
        <v>632</v>
      </c>
      <c r="C262" s="299" t="s">
        <v>633</v>
      </c>
      <c r="D262" s="299"/>
      <c r="E262" s="300"/>
      <c r="F262" s="299"/>
      <c r="G262" s="299"/>
      <c r="H262" s="299"/>
      <c r="I262" s="299"/>
      <c r="J262" s="299"/>
      <c r="K262" s="299"/>
      <c r="L262" s="299"/>
      <c r="M262" s="299"/>
      <c r="N262" s="299"/>
    </row>
    <row r="263" spans="1:14" s="289" customFormat="1" ht="12.75" hidden="1" outlineLevel="1">
      <c r="A263" s="298"/>
      <c r="B263" s="299" t="s">
        <v>634</v>
      </c>
      <c r="C263" s="299" t="s">
        <v>635</v>
      </c>
      <c r="D263" s="299"/>
      <c r="E263" s="300"/>
      <c r="F263" s="299"/>
      <c r="G263" s="299"/>
      <c r="H263" s="299"/>
      <c r="I263" s="299"/>
      <c r="J263" s="299"/>
      <c r="K263" s="299"/>
      <c r="L263" s="299"/>
      <c r="M263" s="299"/>
      <c r="N263" s="299"/>
    </row>
    <row r="264" spans="1:14" s="289" customFormat="1" ht="12.75" hidden="1" outlineLevel="1">
      <c r="A264" s="298"/>
      <c r="B264" s="299" t="s">
        <v>636</v>
      </c>
      <c r="C264" s="299" t="s">
        <v>637</v>
      </c>
      <c r="D264" s="299"/>
      <c r="E264" s="300"/>
      <c r="F264" s="299"/>
      <c r="G264" s="299"/>
      <c r="H264" s="299"/>
      <c r="I264" s="299"/>
      <c r="J264" s="299"/>
      <c r="K264" s="299"/>
      <c r="L264" s="299"/>
      <c r="M264" s="299"/>
      <c r="N264" s="299"/>
    </row>
    <row r="265" spans="1:14" s="289" customFormat="1" ht="12.75" hidden="1" outlineLevel="1">
      <c r="A265" s="298"/>
      <c r="B265" s="299" t="s">
        <v>638</v>
      </c>
      <c r="C265" s="299" t="s">
        <v>639</v>
      </c>
      <c r="D265" s="299"/>
      <c r="E265" s="300"/>
      <c r="F265" s="299"/>
      <c r="G265" s="299"/>
      <c r="H265" s="299"/>
      <c r="I265" s="299"/>
      <c r="J265" s="299"/>
      <c r="K265" s="299"/>
      <c r="L265" s="299"/>
      <c r="M265" s="299"/>
      <c r="N265" s="299"/>
    </row>
    <row r="266" spans="1:14" s="289" customFormat="1" ht="12.75" hidden="1" outlineLevel="1">
      <c r="A266" s="298"/>
      <c r="B266" s="299" t="s">
        <v>640</v>
      </c>
      <c r="C266" s="299" t="s">
        <v>641</v>
      </c>
      <c r="D266" s="299"/>
      <c r="E266" s="300"/>
      <c r="F266" s="299"/>
      <c r="G266" s="299"/>
      <c r="H266" s="299"/>
      <c r="I266" s="299"/>
      <c r="J266" s="299"/>
      <c r="K266" s="299"/>
      <c r="L266" s="299"/>
      <c r="M266" s="299"/>
      <c r="N266" s="299"/>
    </row>
    <row r="267" spans="1:14" s="289" customFormat="1" ht="12.75" hidden="1" outlineLevel="1">
      <c r="A267" s="298"/>
      <c r="B267" s="299" t="s">
        <v>642</v>
      </c>
      <c r="C267" s="299" t="s">
        <v>643</v>
      </c>
      <c r="D267" s="299"/>
      <c r="E267" s="300"/>
      <c r="F267" s="299"/>
      <c r="G267" s="299"/>
      <c r="H267" s="299"/>
      <c r="I267" s="299"/>
      <c r="J267" s="299"/>
      <c r="K267" s="299"/>
      <c r="L267" s="299"/>
      <c r="M267" s="299"/>
      <c r="N267" s="299"/>
    </row>
    <row r="268" spans="1:14" s="289" customFormat="1" ht="12.75" hidden="1" outlineLevel="1">
      <c r="A268" s="298"/>
      <c r="B268" s="299" t="s">
        <v>644</v>
      </c>
      <c r="C268" s="299" t="s">
        <v>645</v>
      </c>
      <c r="D268" s="299"/>
      <c r="E268" s="300"/>
      <c r="F268" s="299"/>
      <c r="G268" s="299"/>
      <c r="H268" s="299"/>
      <c r="I268" s="299"/>
      <c r="J268" s="299"/>
      <c r="K268" s="299"/>
      <c r="L268" s="299"/>
      <c r="M268" s="299"/>
      <c r="N268" s="299"/>
    </row>
    <row r="269" spans="1:14" s="289" customFormat="1" ht="12.75" hidden="1" outlineLevel="1">
      <c r="A269" s="298"/>
      <c r="B269" s="299" t="s">
        <v>646</v>
      </c>
      <c r="C269" s="299" t="s">
        <v>647</v>
      </c>
      <c r="D269" s="299"/>
      <c r="E269" s="300"/>
      <c r="F269" s="299"/>
      <c r="G269" s="299"/>
      <c r="H269" s="299"/>
      <c r="I269" s="299"/>
      <c r="J269" s="299"/>
      <c r="K269" s="299"/>
      <c r="L269" s="299"/>
      <c r="M269" s="299"/>
      <c r="N269" s="299"/>
    </row>
    <row r="270" spans="1:14" s="289" customFormat="1" ht="12.75" hidden="1" outlineLevel="1">
      <c r="A270" s="298"/>
      <c r="B270" s="299" t="s">
        <v>648</v>
      </c>
      <c r="C270" s="299" t="s">
        <v>649</v>
      </c>
      <c r="D270" s="299"/>
      <c r="E270" s="300"/>
      <c r="F270" s="299"/>
      <c r="G270" s="299"/>
      <c r="H270" s="299"/>
      <c r="I270" s="299"/>
      <c r="J270" s="299"/>
      <c r="K270" s="299"/>
      <c r="L270" s="299"/>
      <c r="M270" s="299"/>
      <c r="N270" s="299"/>
    </row>
    <row r="271" spans="1:14" s="289" customFormat="1" ht="12.75" hidden="1" outlineLevel="1">
      <c r="A271" s="298"/>
      <c r="B271" s="299" t="s">
        <v>650</v>
      </c>
      <c r="C271" s="299" t="s">
        <v>651</v>
      </c>
      <c r="D271" s="299"/>
      <c r="E271" s="300"/>
      <c r="F271" s="299"/>
      <c r="G271" s="299"/>
      <c r="H271" s="299"/>
      <c r="I271" s="299"/>
      <c r="J271" s="299"/>
      <c r="K271" s="299"/>
      <c r="L271" s="299"/>
      <c r="M271" s="299"/>
      <c r="N271" s="299"/>
    </row>
    <row r="272" spans="1:14" s="289" customFormat="1" ht="12.75" hidden="1" outlineLevel="1">
      <c r="A272" s="298"/>
      <c r="B272" s="299" t="s">
        <v>652</v>
      </c>
      <c r="C272" s="299" t="s">
        <v>653</v>
      </c>
      <c r="D272" s="299"/>
      <c r="E272" s="300"/>
      <c r="F272" s="299"/>
      <c r="G272" s="299"/>
      <c r="H272" s="299"/>
      <c r="I272" s="299"/>
      <c r="J272" s="299"/>
      <c r="K272" s="299"/>
      <c r="L272" s="299"/>
      <c r="M272" s="299"/>
      <c r="N272" s="299"/>
    </row>
    <row r="273" spans="1:14" s="289" customFormat="1" ht="12.75" hidden="1" outlineLevel="1">
      <c r="A273" s="298"/>
      <c r="B273" s="299" t="s">
        <v>654</v>
      </c>
      <c r="C273" s="299" t="s">
        <v>655</v>
      </c>
      <c r="D273" s="299"/>
      <c r="E273" s="300"/>
      <c r="F273" s="299"/>
      <c r="G273" s="299"/>
      <c r="H273" s="299"/>
      <c r="I273" s="299"/>
      <c r="J273" s="299"/>
      <c r="K273" s="299"/>
      <c r="L273" s="299"/>
      <c r="M273" s="299"/>
      <c r="N273" s="299"/>
    </row>
    <row r="274" spans="1:14" s="289" customFormat="1" ht="12.75" hidden="1" outlineLevel="1">
      <c r="A274" s="298"/>
      <c r="B274" s="299" t="s">
        <v>656</v>
      </c>
      <c r="C274" s="299" t="s">
        <v>657</v>
      </c>
      <c r="D274" s="299"/>
      <c r="E274" s="300"/>
      <c r="F274" s="299"/>
      <c r="G274" s="299"/>
      <c r="H274" s="299"/>
      <c r="I274" s="299"/>
      <c r="J274" s="299"/>
      <c r="K274" s="299"/>
      <c r="L274" s="299"/>
      <c r="M274" s="299"/>
      <c r="N274" s="299"/>
    </row>
    <row r="275" spans="1:14" s="289" customFormat="1" ht="12.75" hidden="1" outlineLevel="1">
      <c r="A275" s="298"/>
      <c r="B275" s="299" t="s">
        <v>658</v>
      </c>
      <c r="C275" s="299" t="s">
        <v>659</v>
      </c>
      <c r="D275" s="299"/>
      <c r="E275" s="300"/>
      <c r="F275" s="299"/>
      <c r="G275" s="299"/>
      <c r="H275" s="299"/>
      <c r="I275" s="299"/>
      <c r="J275" s="299"/>
      <c r="K275" s="299"/>
      <c r="L275" s="299"/>
      <c r="M275" s="299"/>
      <c r="N275" s="299"/>
    </row>
    <row r="276" spans="1:14" s="289" customFormat="1" ht="12.75" hidden="1" outlineLevel="1">
      <c r="A276" s="298"/>
      <c r="B276" s="299" t="s">
        <v>660</v>
      </c>
      <c r="C276" s="299" t="s">
        <v>661</v>
      </c>
      <c r="D276" s="299"/>
      <c r="E276" s="300"/>
      <c r="F276" s="299"/>
      <c r="G276" s="299"/>
      <c r="H276" s="299"/>
      <c r="I276" s="299"/>
      <c r="J276" s="299"/>
      <c r="K276" s="299"/>
      <c r="L276" s="299"/>
      <c r="M276" s="299"/>
      <c r="N276" s="299"/>
    </row>
    <row r="277" spans="1:14" s="289" customFormat="1" ht="12.75" hidden="1" outlineLevel="1">
      <c r="A277" s="298"/>
      <c r="B277" s="299" t="s">
        <v>662</v>
      </c>
      <c r="C277" s="299" t="s">
        <v>663</v>
      </c>
      <c r="D277" s="299"/>
      <c r="E277" s="300"/>
      <c r="F277" s="299"/>
      <c r="G277" s="299"/>
      <c r="H277" s="299"/>
      <c r="I277" s="299"/>
      <c r="J277" s="299"/>
      <c r="K277" s="299"/>
      <c r="L277" s="299"/>
      <c r="M277" s="299"/>
      <c r="N277" s="299"/>
    </row>
    <row r="278" spans="1:14" s="289" customFormat="1" ht="12.75" hidden="1" outlineLevel="1">
      <c r="A278" s="298"/>
      <c r="B278" s="299" t="s">
        <v>664</v>
      </c>
      <c r="C278" s="299" t="s">
        <v>665</v>
      </c>
      <c r="D278" s="299"/>
      <c r="E278" s="300"/>
      <c r="F278" s="299"/>
      <c r="G278" s="299"/>
      <c r="H278" s="299"/>
      <c r="I278" s="299"/>
      <c r="J278" s="299"/>
      <c r="K278" s="299"/>
      <c r="L278" s="299"/>
      <c r="M278" s="299"/>
      <c r="N278" s="299"/>
    </row>
    <row r="279" spans="1:14" s="289" customFormat="1" ht="12.75" hidden="1" outlineLevel="1">
      <c r="A279" s="298"/>
      <c r="B279" s="299" t="s">
        <v>666</v>
      </c>
      <c r="C279" s="299" t="s">
        <v>667</v>
      </c>
      <c r="D279" s="299"/>
      <c r="E279" s="300"/>
      <c r="F279" s="299"/>
      <c r="G279" s="299"/>
      <c r="H279" s="299"/>
      <c r="I279" s="299"/>
      <c r="J279" s="299"/>
      <c r="K279" s="299"/>
      <c r="L279" s="299"/>
      <c r="M279" s="299"/>
      <c r="N279" s="299"/>
    </row>
    <row r="280" spans="1:14" s="289" customFormat="1" ht="12.75" hidden="1" outlineLevel="1">
      <c r="A280" s="298"/>
      <c r="B280" s="299" t="s">
        <v>668</v>
      </c>
      <c r="C280" s="299" t="s">
        <v>669</v>
      </c>
      <c r="D280" s="299"/>
      <c r="E280" s="300"/>
      <c r="F280" s="299"/>
      <c r="G280" s="299"/>
      <c r="H280" s="299"/>
      <c r="I280" s="299"/>
      <c r="J280" s="299"/>
      <c r="K280" s="299"/>
      <c r="L280" s="299"/>
      <c r="M280" s="299"/>
      <c r="N280" s="299"/>
    </row>
    <row r="281" spans="1:14" s="289" customFormat="1" ht="12.75" hidden="1" outlineLevel="1">
      <c r="A281" s="298"/>
      <c r="B281" s="299" t="s">
        <v>670</v>
      </c>
      <c r="C281" s="299" t="s">
        <v>671</v>
      </c>
      <c r="D281" s="299"/>
      <c r="E281" s="300"/>
      <c r="F281" s="299"/>
      <c r="G281" s="299"/>
      <c r="H281" s="299"/>
      <c r="I281" s="299"/>
      <c r="J281" s="299"/>
      <c r="K281" s="299"/>
      <c r="L281" s="299"/>
      <c r="M281" s="299"/>
      <c r="N281" s="299"/>
    </row>
    <row r="282" spans="1:14" s="289" customFormat="1" ht="12.75" hidden="1" outlineLevel="1">
      <c r="A282" s="298"/>
      <c r="B282" s="299" t="s">
        <v>672</v>
      </c>
      <c r="C282" s="299" t="s">
        <v>673</v>
      </c>
      <c r="D282" s="299"/>
      <c r="E282" s="300"/>
      <c r="F282" s="299"/>
      <c r="G282" s="299"/>
      <c r="H282" s="299"/>
      <c r="I282" s="299"/>
      <c r="J282" s="299"/>
      <c r="K282" s="299"/>
      <c r="L282" s="299"/>
      <c r="M282" s="299"/>
      <c r="N282" s="299"/>
    </row>
    <row r="283" spans="1:14" s="289" customFormat="1" ht="12.75" hidden="1" outlineLevel="1">
      <c r="A283" s="298"/>
      <c r="B283" s="299" t="s">
        <v>674</v>
      </c>
      <c r="C283" s="299" t="s">
        <v>675</v>
      </c>
      <c r="D283" s="299"/>
      <c r="E283" s="300"/>
      <c r="F283" s="299"/>
      <c r="G283" s="299"/>
      <c r="H283" s="299"/>
      <c r="I283" s="299"/>
      <c r="J283" s="299"/>
      <c r="K283" s="299"/>
      <c r="L283" s="299"/>
      <c r="M283" s="299"/>
      <c r="N283" s="299"/>
    </row>
    <row r="284" spans="1:14" s="289" customFormat="1" ht="12.75" hidden="1" outlineLevel="1">
      <c r="A284" s="298"/>
      <c r="B284" s="299" t="s">
        <v>676</v>
      </c>
      <c r="C284" s="299" t="s">
        <v>677</v>
      </c>
      <c r="D284" s="299"/>
      <c r="E284" s="300"/>
      <c r="F284" s="299"/>
      <c r="G284" s="299"/>
      <c r="H284" s="299"/>
      <c r="I284" s="299"/>
      <c r="J284" s="314"/>
      <c r="K284" s="299"/>
      <c r="L284" s="299"/>
      <c r="M284" s="299"/>
      <c r="N284" s="299"/>
    </row>
    <row r="285" spans="1:14" s="289" customFormat="1" ht="12.75" hidden="1" outlineLevel="1">
      <c r="A285" s="298"/>
      <c r="B285" s="299" t="s">
        <v>678</v>
      </c>
      <c r="C285" s="299" t="s">
        <v>679</v>
      </c>
      <c r="D285" s="299"/>
      <c r="E285" s="300"/>
      <c r="F285" s="299"/>
      <c r="G285" s="299"/>
      <c r="H285" s="299"/>
      <c r="I285" s="299"/>
      <c r="J285" s="314"/>
      <c r="K285" s="299"/>
      <c r="L285" s="299"/>
      <c r="M285" s="299"/>
      <c r="N285" s="299"/>
    </row>
    <row r="286" spans="1:14" s="289" customFormat="1" ht="12.75" hidden="1" outlineLevel="1">
      <c r="A286" s="298"/>
      <c r="B286" s="299" t="s">
        <v>680</v>
      </c>
      <c r="C286" s="299" t="s">
        <v>681</v>
      </c>
      <c r="D286" s="299"/>
      <c r="E286" s="300"/>
      <c r="F286" s="299"/>
      <c r="G286" s="299"/>
      <c r="H286" s="299"/>
      <c r="I286" s="299"/>
      <c r="J286" s="314"/>
      <c r="K286" s="299"/>
      <c r="L286" s="299"/>
      <c r="M286" s="299"/>
      <c r="N286" s="299"/>
    </row>
    <row r="287" spans="1:14" s="289" customFormat="1" ht="12.75" hidden="1" outlineLevel="1">
      <c r="A287" s="298"/>
      <c r="B287" s="299" t="s">
        <v>682</v>
      </c>
      <c r="C287" s="299" t="s">
        <v>683</v>
      </c>
      <c r="D287" s="299"/>
      <c r="E287" s="300"/>
      <c r="F287" s="299"/>
      <c r="G287" s="299"/>
      <c r="H287" s="299"/>
      <c r="I287" s="299"/>
      <c r="J287" s="314"/>
      <c r="K287" s="299"/>
      <c r="L287" s="299"/>
      <c r="M287" s="299"/>
      <c r="N287" s="299"/>
    </row>
    <row r="288" spans="1:14" s="289" customFormat="1" ht="12.75" hidden="1" outlineLevel="1">
      <c r="A288" s="298"/>
      <c r="B288" s="299" t="s">
        <v>684</v>
      </c>
      <c r="C288" s="299" t="s">
        <v>685</v>
      </c>
      <c r="D288" s="299"/>
      <c r="E288" s="300"/>
      <c r="F288" s="299"/>
      <c r="G288" s="299"/>
      <c r="H288" s="299"/>
      <c r="I288" s="299"/>
      <c r="J288" s="314"/>
      <c r="K288" s="299"/>
      <c r="L288" s="299"/>
      <c r="M288" s="299"/>
      <c r="N288" s="299"/>
    </row>
    <row r="289" spans="1:14" s="289" customFormat="1" ht="12.75" hidden="1" outlineLevel="1">
      <c r="A289" s="298"/>
      <c r="B289" s="299" t="s">
        <v>686</v>
      </c>
      <c r="C289" s="299" t="s">
        <v>687</v>
      </c>
      <c r="D289" s="299"/>
      <c r="E289" s="300"/>
      <c r="F289" s="299"/>
      <c r="G289" s="299"/>
      <c r="H289" s="299"/>
      <c r="I289" s="299"/>
      <c r="J289" s="314"/>
      <c r="K289" s="299"/>
      <c r="L289" s="299"/>
      <c r="M289" s="299"/>
      <c r="N289" s="299"/>
    </row>
    <row r="290" spans="1:14" s="289" customFormat="1" ht="12.75" hidden="1" outlineLevel="1">
      <c r="A290" s="298"/>
      <c r="B290" s="299" t="s">
        <v>688</v>
      </c>
      <c r="C290" s="299" t="s">
        <v>689</v>
      </c>
      <c r="D290" s="299"/>
      <c r="E290" s="300"/>
      <c r="F290" s="299"/>
      <c r="G290" s="299"/>
      <c r="H290" s="299"/>
      <c r="I290" s="299"/>
      <c r="J290" s="314"/>
      <c r="K290" s="299"/>
      <c r="L290" s="299"/>
      <c r="M290" s="299"/>
      <c r="N290" s="299"/>
    </row>
    <row r="291" spans="1:14" s="289" customFormat="1" ht="12.75" hidden="1" outlineLevel="1">
      <c r="A291" s="298"/>
      <c r="B291" s="299" t="s">
        <v>690</v>
      </c>
      <c r="C291" s="299" t="s">
        <v>691</v>
      </c>
      <c r="D291" s="299"/>
      <c r="E291" s="300"/>
      <c r="F291" s="299"/>
      <c r="G291" s="299"/>
      <c r="H291" s="299"/>
      <c r="I291" s="299"/>
      <c r="J291" s="314"/>
      <c r="K291" s="299"/>
      <c r="L291" s="299"/>
      <c r="M291" s="299"/>
      <c r="N291" s="299"/>
    </row>
    <row r="292" spans="1:14" s="289" customFormat="1" ht="12.75" hidden="1" outlineLevel="1">
      <c r="A292" s="298"/>
      <c r="B292" s="299" t="s">
        <v>692</v>
      </c>
      <c r="C292" s="299" t="s">
        <v>693</v>
      </c>
      <c r="D292" s="299"/>
      <c r="E292" s="300"/>
      <c r="F292" s="299"/>
      <c r="G292" s="299"/>
      <c r="H292" s="299"/>
      <c r="I292" s="299"/>
      <c r="J292" s="314"/>
      <c r="K292" s="299"/>
      <c r="L292" s="299"/>
      <c r="M292" s="299"/>
      <c r="N292" s="299"/>
    </row>
    <row r="293" spans="1:14" s="289" customFormat="1" ht="12.75" hidden="1" outlineLevel="1">
      <c r="A293" s="298"/>
      <c r="B293" s="299" t="s">
        <v>694</v>
      </c>
      <c r="C293" s="299" t="s">
        <v>695</v>
      </c>
      <c r="D293" s="299"/>
      <c r="E293" s="300"/>
      <c r="F293" s="299"/>
      <c r="G293" s="299"/>
      <c r="H293" s="299"/>
      <c r="I293" s="299"/>
      <c r="J293" s="314"/>
      <c r="K293" s="299"/>
      <c r="L293" s="299"/>
      <c r="M293" s="299"/>
      <c r="N293" s="299"/>
    </row>
    <row r="294" spans="1:14" s="289" customFormat="1" ht="12.75" hidden="1" outlineLevel="1">
      <c r="A294" s="298"/>
      <c r="B294" s="299" t="s">
        <v>696</v>
      </c>
      <c r="C294" s="299" t="s">
        <v>697</v>
      </c>
      <c r="D294" s="299"/>
      <c r="E294" s="300"/>
      <c r="F294" s="299"/>
      <c r="G294" s="299"/>
      <c r="H294" s="299"/>
      <c r="I294" s="299"/>
      <c r="J294" s="314"/>
      <c r="K294" s="299"/>
      <c r="L294" s="299"/>
      <c r="M294" s="299"/>
      <c r="N294" s="299"/>
    </row>
    <row r="295" spans="1:14" s="289" customFormat="1" ht="12.75" hidden="1" outlineLevel="1">
      <c r="A295" s="298"/>
      <c r="B295" s="299" t="s">
        <v>698</v>
      </c>
      <c r="C295" s="299" t="s">
        <v>699</v>
      </c>
      <c r="D295" s="299"/>
      <c r="E295" s="300"/>
      <c r="F295" s="299"/>
      <c r="G295" s="299"/>
      <c r="H295" s="299"/>
      <c r="I295" s="299"/>
      <c r="J295" s="314"/>
      <c r="K295" s="299"/>
      <c r="L295" s="299"/>
      <c r="M295" s="299"/>
      <c r="N295" s="299"/>
    </row>
    <row r="296" spans="1:14" s="289" customFormat="1" ht="12.75" hidden="1" outlineLevel="1">
      <c r="A296" s="298"/>
      <c r="B296" s="299" t="s">
        <v>128</v>
      </c>
      <c r="C296" s="299" t="s">
        <v>700</v>
      </c>
      <c r="D296" s="299"/>
      <c r="E296" s="300"/>
      <c r="F296" s="299"/>
      <c r="G296" s="299"/>
      <c r="H296" s="299"/>
      <c r="I296" s="299"/>
      <c r="J296" s="314"/>
      <c r="K296" s="299"/>
      <c r="L296" s="299"/>
      <c r="M296" s="299"/>
      <c r="N296" s="299"/>
    </row>
    <row r="297" spans="1:14" s="289" customFormat="1" ht="12.75" hidden="1" outlineLevel="1">
      <c r="A297" s="298"/>
      <c r="B297" s="299" t="s">
        <v>193</v>
      </c>
      <c r="C297" s="299" t="s">
        <v>701</v>
      </c>
      <c r="D297" s="299"/>
      <c r="E297" s="300"/>
      <c r="F297" s="299"/>
      <c r="G297" s="299"/>
      <c r="H297" s="299"/>
      <c r="I297" s="299"/>
      <c r="J297" s="314"/>
      <c r="K297" s="299"/>
      <c r="L297" s="299"/>
      <c r="M297" s="299"/>
      <c r="N297" s="299"/>
    </row>
    <row r="298" spans="1:14" s="289" customFormat="1" ht="12.75" hidden="1" outlineLevel="1">
      <c r="A298" s="298"/>
      <c r="B298" s="299" t="s">
        <v>702</v>
      </c>
      <c r="C298" s="299" t="s">
        <v>703</v>
      </c>
      <c r="D298" s="299"/>
      <c r="E298" s="300"/>
      <c r="F298" s="299"/>
      <c r="G298" s="299"/>
      <c r="H298" s="299"/>
      <c r="I298" s="299"/>
      <c r="J298" s="314"/>
      <c r="K298" s="299"/>
      <c r="L298" s="299"/>
      <c r="M298" s="299"/>
      <c r="N298" s="299"/>
    </row>
    <row r="299" spans="1:14" s="289" customFormat="1" ht="12.75" hidden="1" outlineLevel="1">
      <c r="A299" s="298"/>
      <c r="B299" s="299" t="s">
        <v>704</v>
      </c>
      <c r="C299" s="299" t="s">
        <v>705</v>
      </c>
      <c r="D299" s="299"/>
      <c r="E299" s="300"/>
      <c r="F299" s="299"/>
      <c r="G299" s="299"/>
      <c r="H299" s="299"/>
      <c r="I299" s="299"/>
      <c r="J299" s="314"/>
      <c r="K299" s="299"/>
      <c r="L299" s="299"/>
      <c r="M299" s="299"/>
      <c r="N299" s="299"/>
    </row>
    <row r="300" spans="1:14" s="289" customFormat="1" ht="12.75" hidden="1" outlineLevel="1">
      <c r="A300" s="298"/>
      <c r="B300" s="299" t="s">
        <v>706</v>
      </c>
      <c r="C300" s="299" t="s">
        <v>707</v>
      </c>
      <c r="D300" s="299"/>
      <c r="E300" s="300"/>
      <c r="F300" s="299"/>
      <c r="G300" s="299"/>
      <c r="H300" s="299"/>
      <c r="I300" s="299"/>
      <c r="J300" s="314"/>
      <c r="K300" s="299"/>
      <c r="L300" s="299"/>
      <c r="M300" s="299"/>
      <c r="N300" s="299"/>
    </row>
    <row r="301" spans="1:14" s="289" customFormat="1" ht="12.75" hidden="1" outlineLevel="1">
      <c r="A301" s="298"/>
      <c r="B301" s="299" t="s">
        <v>708</v>
      </c>
      <c r="C301" s="299" t="s">
        <v>709</v>
      </c>
      <c r="D301" s="299"/>
      <c r="E301" s="300"/>
      <c r="F301" s="299"/>
      <c r="G301" s="299"/>
      <c r="H301" s="299"/>
      <c r="I301" s="299"/>
      <c r="J301" s="314"/>
      <c r="K301" s="299"/>
      <c r="L301" s="299"/>
      <c r="M301" s="299"/>
      <c r="N301" s="299"/>
    </row>
    <row r="302" spans="1:14" s="289" customFormat="1" ht="12.75" hidden="1" outlineLevel="1">
      <c r="A302" s="298"/>
      <c r="B302" s="299" t="s">
        <v>710</v>
      </c>
      <c r="C302" s="299" t="s">
        <v>711</v>
      </c>
      <c r="D302" s="299"/>
      <c r="E302" s="300"/>
      <c r="F302" s="299"/>
      <c r="G302" s="299"/>
      <c r="H302" s="299"/>
      <c r="I302" s="299"/>
      <c r="J302" s="314"/>
      <c r="K302" s="299"/>
      <c r="L302" s="299"/>
      <c r="M302" s="299"/>
      <c r="N302" s="299"/>
    </row>
    <row r="303" spans="1:14" s="289" customFormat="1" ht="12.75" hidden="1" outlineLevel="1">
      <c r="A303" s="298"/>
      <c r="B303" s="299" t="s">
        <v>712</v>
      </c>
      <c r="C303" s="299" t="s">
        <v>713</v>
      </c>
      <c r="D303" s="299"/>
      <c r="E303" s="300"/>
      <c r="F303" s="299"/>
      <c r="G303" s="299"/>
      <c r="H303" s="299"/>
      <c r="I303" s="299"/>
      <c r="J303" s="314"/>
      <c r="K303" s="299"/>
      <c r="L303" s="299"/>
      <c r="M303" s="299"/>
      <c r="N303" s="299"/>
    </row>
    <row r="304" spans="1:14" s="289" customFormat="1" ht="12.75" hidden="1" outlineLevel="1">
      <c r="A304" s="298"/>
      <c r="B304" s="299" t="s">
        <v>714</v>
      </c>
      <c r="C304" s="299" t="s">
        <v>715</v>
      </c>
      <c r="D304" s="299"/>
      <c r="E304" s="300"/>
      <c r="F304" s="299"/>
      <c r="G304" s="299"/>
      <c r="H304" s="299"/>
      <c r="I304" s="299"/>
      <c r="J304" s="314"/>
      <c r="K304" s="299"/>
      <c r="L304" s="299"/>
      <c r="M304" s="299"/>
      <c r="N304" s="299"/>
    </row>
    <row r="305" spans="1:14" s="289" customFormat="1" ht="12.75" hidden="1" outlineLevel="1">
      <c r="A305" s="298"/>
      <c r="B305" s="299" t="s">
        <v>716</v>
      </c>
      <c r="C305" s="299" t="s">
        <v>717</v>
      </c>
      <c r="D305" s="299"/>
      <c r="E305" s="300"/>
      <c r="F305" s="299"/>
      <c r="G305" s="299"/>
      <c r="H305" s="299"/>
      <c r="I305" s="299"/>
      <c r="J305" s="314"/>
      <c r="K305" s="299"/>
      <c r="L305" s="299"/>
      <c r="M305" s="299"/>
      <c r="N305" s="299"/>
    </row>
    <row r="306" spans="1:14" s="289" customFormat="1" ht="12.75" hidden="1" outlineLevel="1">
      <c r="A306" s="298"/>
      <c r="B306" s="299" t="s">
        <v>718</v>
      </c>
      <c r="C306" s="299" t="s">
        <v>719</v>
      </c>
      <c r="D306" s="299"/>
      <c r="E306" s="300"/>
      <c r="F306" s="299"/>
      <c r="G306" s="299"/>
      <c r="H306" s="299"/>
      <c r="I306" s="299"/>
      <c r="J306" s="314"/>
      <c r="K306" s="299"/>
      <c r="L306" s="299"/>
      <c r="M306" s="299"/>
      <c r="N306" s="299"/>
    </row>
    <row r="307" spans="1:14" s="289" customFormat="1" ht="12.75" hidden="1" outlineLevel="1">
      <c r="A307" s="298"/>
      <c r="B307" s="299" t="s">
        <v>720</v>
      </c>
      <c r="C307" s="299" t="s">
        <v>721</v>
      </c>
      <c r="D307" s="299"/>
      <c r="E307" s="300"/>
      <c r="F307" s="299"/>
      <c r="G307" s="299"/>
      <c r="H307" s="299"/>
      <c r="I307" s="299"/>
      <c r="J307" s="314"/>
      <c r="K307" s="299"/>
      <c r="L307" s="299"/>
      <c r="M307" s="299"/>
      <c r="N307" s="299"/>
    </row>
    <row r="308" spans="1:14" s="289" customFormat="1" ht="12.75" hidden="1" outlineLevel="1">
      <c r="A308" s="298"/>
      <c r="B308" s="299" t="s">
        <v>722</v>
      </c>
      <c r="C308" s="299" t="s">
        <v>723</v>
      </c>
      <c r="D308" s="299"/>
      <c r="E308" s="300"/>
      <c r="F308" s="299"/>
      <c r="G308" s="299"/>
      <c r="H308" s="299"/>
      <c r="I308" s="299"/>
      <c r="J308" s="314"/>
      <c r="K308" s="299"/>
      <c r="L308" s="299"/>
      <c r="M308" s="299"/>
      <c r="N308" s="299"/>
    </row>
    <row r="309" spans="1:14" s="289" customFormat="1" ht="12.75" hidden="1" outlineLevel="1">
      <c r="A309" s="298"/>
      <c r="B309" s="299" t="s">
        <v>724</v>
      </c>
      <c r="C309" s="299" t="s">
        <v>725</v>
      </c>
      <c r="D309" s="299"/>
      <c r="E309" s="300"/>
      <c r="F309" s="299"/>
      <c r="G309" s="299"/>
      <c r="H309" s="299"/>
      <c r="I309" s="299"/>
      <c r="J309" s="314"/>
      <c r="K309" s="299"/>
      <c r="L309" s="299"/>
      <c r="M309" s="299"/>
      <c r="N309" s="299"/>
    </row>
    <row r="310" spans="1:14" s="289" customFormat="1" ht="12.75" hidden="1" outlineLevel="1">
      <c r="A310" s="298"/>
      <c r="B310" s="299" t="s">
        <v>726</v>
      </c>
      <c r="C310" s="299" t="s">
        <v>727</v>
      </c>
      <c r="D310" s="299"/>
      <c r="E310" s="300"/>
      <c r="F310" s="299"/>
      <c r="G310" s="299"/>
      <c r="H310" s="299"/>
      <c r="I310" s="299"/>
      <c r="J310" s="314"/>
      <c r="K310" s="299"/>
      <c r="L310" s="299"/>
      <c r="M310" s="299"/>
      <c r="N310" s="299"/>
    </row>
    <row r="311" spans="1:14" s="289" customFormat="1" ht="12.75" hidden="1" outlineLevel="1">
      <c r="A311" s="298"/>
      <c r="B311" s="299" t="s">
        <v>728</v>
      </c>
      <c r="C311" s="299" t="s">
        <v>729</v>
      </c>
      <c r="D311" s="299"/>
      <c r="E311" s="300"/>
      <c r="F311" s="299"/>
      <c r="G311" s="299"/>
      <c r="H311" s="299"/>
      <c r="I311" s="299"/>
      <c r="J311" s="314"/>
      <c r="K311" s="299"/>
      <c r="L311" s="299"/>
      <c r="M311" s="299"/>
      <c r="N311" s="299"/>
    </row>
    <row r="312" spans="1:14" s="289" customFormat="1" ht="12.75" hidden="1" outlineLevel="1">
      <c r="A312" s="298"/>
      <c r="B312" s="299" t="s">
        <v>730</v>
      </c>
      <c r="C312" s="299" t="s">
        <v>731</v>
      </c>
      <c r="D312" s="299"/>
      <c r="E312" s="300"/>
      <c r="F312" s="299"/>
      <c r="G312" s="299"/>
      <c r="H312" s="299"/>
      <c r="I312" s="299"/>
      <c r="J312" s="314"/>
      <c r="K312" s="299"/>
      <c r="L312" s="299"/>
      <c r="M312" s="299"/>
      <c r="N312" s="299"/>
    </row>
    <row r="313" spans="1:14" s="289" customFormat="1" ht="12.75" hidden="1" outlineLevel="1">
      <c r="A313" s="298"/>
      <c r="B313" s="299" t="s">
        <v>732</v>
      </c>
      <c r="C313" s="299" t="s">
        <v>733</v>
      </c>
      <c r="D313" s="299"/>
      <c r="E313" s="300"/>
      <c r="F313" s="299"/>
      <c r="G313" s="299"/>
      <c r="H313" s="299"/>
      <c r="I313" s="299"/>
      <c r="J313" s="314"/>
      <c r="K313" s="299"/>
      <c r="L313" s="299"/>
      <c r="M313" s="299"/>
      <c r="N313" s="299"/>
    </row>
    <row r="314" spans="1:14" s="289" customFormat="1" ht="12.75" hidden="1" outlineLevel="1">
      <c r="A314" s="298"/>
      <c r="B314" s="299" t="s">
        <v>734</v>
      </c>
      <c r="C314" s="299" t="s">
        <v>735</v>
      </c>
      <c r="D314" s="299"/>
      <c r="E314" s="300"/>
      <c r="F314" s="299"/>
      <c r="G314" s="299"/>
      <c r="H314" s="299"/>
      <c r="I314" s="299"/>
      <c r="J314" s="314"/>
      <c r="K314" s="299"/>
      <c r="L314" s="299"/>
      <c r="M314" s="299"/>
      <c r="N314" s="299"/>
    </row>
    <row r="315" spans="1:14" s="289" customFormat="1" ht="12.75" hidden="1" outlineLevel="1">
      <c r="A315" s="298"/>
      <c r="B315" s="299" t="s">
        <v>736</v>
      </c>
      <c r="C315" s="299" t="s">
        <v>737</v>
      </c>
      <c r="D315" s="299"/>
      <c r="E315" s="300"/>
      <c r="F315" s="299"/>
      <c r="G315" s="299"/>
      <c r="H315" s="299"/>
      <c r="I315" s="299"/>
      <c r="J315" s="314"/>
      <c r="K315" s="299"/>
      <c r="L315" s="299"/>
      <c r="M315" s="299"/>
      <c r="N315" s="299"/>
    </row>
    <row r="316" spans="1:14" s="289" customFormat="1" ht="12.75" hidden="1" outlineLevel="1">
      <c r="A316" s="298"/>
      <c r="B316" s="299" t="s">
        <v>738</v>
      </c>
      <c r="C316" s="299" t="s">
        <v>739</v>
      </c>
      <c r="D316" s="299"/>
      <c r="E316" s="300"/>
      <c r="F316" s="299"/>
      <c r="G316" s="299"/>
      <c r="H316" s="299"/>
      <c r="I316" s="299"/>
      <c r="J316" s="314"/>
      <c r="K316" s="299"/>
      <c r="L316" s="299"/>
      <c r="M316" s="299"/>
      <c r="N316" s="299"/>
    </row>
    <row r="317" spans="1:14" s="289" customFormat="1" ht="12.75" hidden="1" outlineLevel="1">
      <c r="A317" s="298"/>
      <c r="B317" s="299" t="s">
        <v>740</v>
      </c>
      <c r="C317" s="299" t="s">
        <v>741</v>
      </c>
      <c r="D317" s="299"/>
      <c r="E317" s="300"/>
      <c r="F317" s="299"/>
      <c r="G317" s="299"/>
      <c r="H317" s="299"/>
      <c r="I317" s="299"/>
      <c r="J317" s="314"/>
      <c r="K317" s="299"/>
      <c r="L317" s="299"/>
      <c r="M317" s="299"/>
      <c r="N317" s="299"/>
    </row>
    <row r="318" spans="1:14" s="289" customFormat="1" ht="12.75" hidden="1" outlineLevel="1">
      <c r="A318" s="298"/>
      <c r="B318" s="299" t="s">
        <v>742</v>
      </c>
      <c r="C318" s="299" t="s">
        <v>743</v>
      </c>
      <c r="D318" s="299"/>
      <c r="E318" s="300"/>
      <c r="F318" s="299"/>
      <c r="G318" s="299"/>
      <c r="H318" s="299"/>
      <c r="I318" s="299"/>
      <c r="J318" s="314"/>
      <c r="K318" s="299"/>
      <c r="L318" s="299"/>
      <c r="M318" s="299"/>
      <c r="N318" s="299"/>
    </row>
    <row r="319" spans="1:14" s="289" customFormat="1" ht="12.75" hidden="1" outlineLevel="1">
      <c r="A319" s="298"/>
      <c r="B319" s="299" t="s">
        <v>744</v>
      </c>
      <c r="C319" s="299" t="s">
        <v>745</v>
      </c>
      <c r="D319" s="299"/>
      <c r="E319" s="300"/>
      <c r="F319" s="299"/>
      <c r="G319" s="299"/>
      <c r="H319" s="299"/>
      <c r="I319" s="299"/>
      <c r="J319" s="314"/>
      <c r="K319" s="299"/>
      <c r="L319" s="299"/>
      <c r="M319" s="299"/>
      <c r="N319" s="299"/>
    </row>
    <row r="320" spans="1:14" s="289" customFormat="1" ht="12.75" hidden="1" outlineLevel="1">
      <c r="A320" s="298"/>
      <c r="B320" s="299" t="s">
        <v>197</v>
      </c>
      <c r="C320" s="299" t="s">
        <v>746</v>
      </c>
      <c r="D320" s="299"/>
      <c r="E320" s="300"/>
      <c r="F320" s="299"/>
      <c r="G320" s="299"/>
      <c r="H320" s="299"/>
      <c r="I320" s="299"/>
      <c r="J320" s="314"/>
      <c r="K320" s="299"/>
      <c r="L320" s="299"/>
      <c r="M320" s="299"/>
      <c r="N320" s="299"/>
    </row>
    <row r="321" spans="1:14" s="289" customFormat="1" ht="12.75" hidden="1" outlineLevel="1">
      <c r="A321" s="298"/>
      <c r="B321" s="299" t="s">
        <v>200</v>
      </c>
      <c r="C321" s="299" t="s">
        <v>747</v>
      </c>
      <c r="D321" s="299"/>
      <c r="E321" s="300"/>
      <c r="F321" s="299"/>
      <c r="G321" s="299"/>
      <c r="H321" s="299"/>
      <c r="I321" s="299"/>
      <c r="J321" s="314"/>
      <c r="K321" s="299"/>
      <c r="L321" s="299"/>
      <c r="M321" s="299"/>
      <c r="N321" s="299"/>
    </row>
    <row r="322" spans="1:14" s="289" customFormat="1" ht="12.75" hidden="1" outlineLevel="1">
      <c r="A322" s="298"/>
      <c r="B322" s="299" t="s">
        <v>748</v>
      </c>
      <c r="C322" s="299" t="s">
        <v>749</v>
      </c>
      <c r="D322" s="299"/>
      <c r="E322" s="300"/>
      <c r="F322" s="299"/>
      <c r="G322" s="299"/>
      <c r="H322" s="299"/>
      <c r="I322" s="299"/>
      <c r="J322" s="314"/>
      <c r="K322" s="299"/>
      <c r="L322" s="299"/>
      <c r="M322" s="299"/>
      <c r="N322" s="299"/>
    </row>
    <row r="323" spans="1:14" s="289" customFormat="1" ht="12.75" hidden="1" outlineLevel="1">
      <c r="A323" s="298"/>
      <c r="B323" s="299" t="s">
        <v>750</v>
      </c>
      <c r="C323" s="299" t="s">
        <v>751</v>
      </c>
      <c r="D323" s="299"/>
      <c r="E323" s="300"/>
      <c r="F323" s="299"/>
      <c r="G323" s="299"/>
      <c r="H323" s="299"/>
      <c r="I323" s="299"/>
      <c r="J323" s="314"/>
      <c r="K323" s="299"/>
      <c r="L323" s="299"/>
      <c r="M323" s="299"/>
      <c r="N323" s="299"/>
    </row>
    <row r="324" spans="1:14" s="289" customFormat="1" ht="12.75" hidden="1" outlineLevel="1">
      <c r="A324" s="298"/>
      <c r="B324" s="299" t="s">
        <v>752</v>
      </c>
      <c r="C324" s="299" t="s">
        <v>753</v>
      </c>
      <c r="D324" s="299"/>
      <c r="E324" s="300"/>
      <c r="F324" s="299"/>
      <c r="G324" s="299"/>
      <c r="H324" s="299"/>
      <c r="I324" s="299"/>
      <c r="J324" s="314"/>
      <c r="K324" s="299"/>
      <c r="L324" s="299"/>
      <c r="M324" s="299"/>
      <c r="N324" s="299"/>
    </row>
    <row r="325" spans="1:14" s="289" customFormat="1" ht="12.75" hidden="1" outlineLevel="1">
      <c r="A325" s="298"/>
      <c r="B325" s="299" t="s">
        <v>754</v>
      </c>
      <c r="C325" s="299" t="s">
        <v>755</v>
      </c>
      <c r="D325" s="299"/>
      <c r="E325" s="300"/>
      <c r="F325" s="299"/>
      <c r="G325" s="299"/>
      <c r="H325" s="299"/>
      <c r="I325" s="299"/>
      <c r="J325" s="314"/>
      <c r="K325" s="299"/>
      <c r="L325" s="299"/>
      <c r="M325" s="299"/>
      <c r="N325" s="299"/>
    </row>
    <row r="326" spans="1:14" s="289" customFormat="1" ht="12.75" hidden="1" outlineLevel="1">
      <c r="A326" s="298"/>
      <c r="B326" s="299" t="s">
        <v>756</v>
      </c>
      <c r="C326" s="299" t="s">
        <v>757</v>
      </c>
      <c r="D326" s="299"/>
      <c r="E326" s="300"/>
      <c r="F326" s="299"/>
      <c r="G326" s="299"/>
      <c r="H326" s="299"/>
      <c r="I326" s="299"/>
      <c r="J326" s="314"/>
      <c r="K326" s="299"/>
      <c r="L326" s="299"/>
      <c r="M326" s="299"/>
      <c r="N326" s="299"/>
    </row>
    <row r="327" spans="1:14" s="289" customFormat="1" ht="12.75" hidden="1" outlineLevel="1">
      <c r="A327" s="298"/>
      <c r="B327" s="299" t="s">
        <v>758</v>
      </c>
      <c r="C327" s="299" t="s">
        <v>759</v>
      </c>
      <c r="D327" s="299"/>
      <c r="E327" s="300"/>
      <c r="F327" s="299"/>
      <c r="G327" s="299"/>
      <c r="H327" s="299"/>
      <c r="I327" s="299"/>
      <c r="J327" s="314"/>
      <c r="K327" s="299"/>
      <c r="L327" s="299"/>
      <c r="M327" s="299"/>
      <c r="N327" s="299"/>
    </row>
    <row r="328" spans="1:14" s="289" customFormat="1" ht="12.75" hidden="1" outlineLevel="1">
      <c r="A328" s="298"/>
      <c r="B328" s="299" t="s">
        <v>760</v>
      </c>
      <c r="C328" s="299" t="s">
        <v>761</v>
      </c>
      <c r="D328" s="299"/>
      <c r="E328" s="300"/>
      <c r="F328" s="299"/>
      <c r="G328" s="299"/>
      <c r="H328" s="299"/>
      <c r="I328" s="299"/>
      <c r="J328" s="314"/>
      <c r="K328" s="299"/>
      <c r="L328" s="299"/>
      <c r="M328" s="299"/>
      <c r="N328" s="299"/>
    </row>
    <row r="329" spans="1:14" s="289" customFormat="1" ht="12.75" hidden="1" outlineLevel="1">
      <c r="A329" s="298"/>
      <c r="B329" s="299" t="s">
        <v>762</v>
      </c>
      <c r="C329" s="299" t="s">
        <v>763</v>
      </c>
      <c r="D329" s="299"/>
      <c r="E329" s="300"/>
      <c r="F329" s="299"/>
      <c r="G329" s="299"/>
      <c r="H329" s="299"/>
      <c r="I329" s="299"/>
      <c r="J329" s="314"/>
      <c r="K329" s="299"/>
      <c r="L329" s="299"/>
      <c r="M329" s="299"/>
      <c r="N329" s="299"/>
    </row>
    <row r="330" spans="1:14" s="289" customFormat="1" ht="12.75" hidden="1" outlineLevel="1">
      <c r="A330" s="298"/>
      <c r="B330" s="299" t="s">
        <v>764</v>
      </c>
      <c r="C330" s="299" t="s">
        <v>765</v>
      </c>
      <c r="D330" s="299"/>
      <c r="E330" s="300"/>
      <c r="F330" s="299"/>
      <c r="G330" s="299"/>
      <c r="H330" s="299"/>
      <c r="I330" s="299"/>
      <c r="J330" s="314"/>
      <c r="K330" s="299"/>
      <c r="L330" s="299"/>
      <c r="M330" s="299"/>
      <c r="N330" s="299"/>
    </row>
    <row r="331" spans="1:14" s="289" customFormat="1" ht="12.75" hidden="1" outlineLevel="1">
      <c r="A331" s="298"/>
      <c r="B331" s="299" t="s">
        <v>766</v>
      </c>
      <c r="C331" s="299" t="s">
        <v>767</v>
      </c>
      <c r="D331" s="299"/>
      <c r="E331" s="300"/>
      <c r="F331" s="299"/>
      <c r="G331" s="299"/>
      <c r="H331" s="299"/>
      <c r="I331" s="299"/>
      <c r="J331" s="314"/>
      <c r="K331" s="299"/>
      <c r="L331" s="299"/>
      <c r="M331" s="299"/>
      <c r="N331" s="299"/>
    </row>
    <row r="332" spans="1:14" s="289" customFormat="1" ht="12.75" hidden="1" outlineLevel="1">
      <c r="A332" s="298"/>
      <c r="B332" s="299" t="s">
        <v>768</v>
      </c>
      <c r="C332" s="299" t="s">
        <v>769</v>
      </c>
      <c r="D332" s="299"/>
      <c r="E332" s="300"/>
      <c r="F332" s="299"/>
      <c r="G332" s="299"/>
      <c r="H332" s="299"/>
      <c r="I332" s="299"/>
      <c r="J332" s="314"/>
      <c r="K332" s="299"/>
      <c r="L332" s="299"/>
      <c r="M332" s="299"/>
      <c r="N332" s="299"/>
    </row>
    <row r="333" spans="1:14" s="289" customFormat="1" ht="12.75" hidden="1" outlineLevel="1">
      <c r="A333" s="298"/>
      <c r="B333" s="299" t="s">
        <v>770</v>
      </c>
      <c r="C333" s="299" t="s">
        <v>771</v>
      </c>
      <c r="D333" s="299"/>
      <c r="E333" s="300"/>
      <c r="F333" s="299"/>
      <c r="G333" s="299"/>
      <c r="H333" s="299"/>
      <c r="I333" s="299"/>
      <c r="J333" s="314"/>
      <c r="K333" s="299"/>
      <c r="L333" s="299"/>
      <c r="M333" s="299"/>
      <c r="N333" s="299"/>
    </row>
    <row r="334" spans="1:14" s="289" customFormat="1" ht="12.75" hidden="1" outlineLevel="1">
      <c r="A334" s="298"/>
      <c r="B334" s="299" t="s">
        <v>772</v>
      </c>
      <c r="C334" s="299" t="s">
        <v>773</v>
      </c>
      <c r="D334" s="299"/>
      <c r="E334" s="300"/>
      <c r="F334" s="299"/>
      <c r="G334" s="299"/>
      <c r="H334" s="299"/>
      <c r="I334" s="299"/>
      <c r="J334" s="314"/>
      <c r="K334" s="299"/>
      <c r="L334" s="299"/>
      <c r="M334" s="299"/>
      <c r="N334" s="299"/>
    </row>
    <row r="335" spans="1:14" s="289" customFormat="1" ht="12.75" hidden="1" outlineLevel="1">
      <c r="A335" s="298"/>
      <c r="B335" s="299" t="s">
        <v>774</v>
      </c>
      <c r="C335" s="299" t="s">
        <v>775</v>
      </c>
      <c r="D335" s="299"/>
      <c r="E335" s="300"/>
      <c r="F335" s="299"/>
      <c r="G335" s="299"/>
      <c r="H335" s="299"/>
      <c r="I335" s="299"/>
      <c r="J335" s="314"/>
      <c r="K335" s="299"/>
      <c r="L335" s="299"/>
      <c r="M335" s="299"/>
      <c r="N335" s="299"/>
    </row>
    <row r="336" spans="1:14" s="289" customFormat="1" ht="12.75" hidden="1" outlineLevel="1">
      <c r="A336" s="298"/>
      <c r="B336" s="299" t="s">
        <v>776</v>
      </c>
      <c r="C336" s="299" t="s">
        <v>777</v>
      </c>
      <c r="D336" s="299"/>
      <c r="E336" s="300"/>
      <c r="F336" s="299"/>
      <c r="G336" s="299"/>
      <c r="H336" s="299"/>
      <c r="I336" s="299"/>
      <c r="J336" s="314"/>
      <c r="K336" s="299"/>
      <c r="L336" s="299"/>
      <c r="M336" s="299"/>
      <c r="N336" s="299"/>
    </row>
    <row r="337" spans="1:14" s="289" customFormat="1" ht="12.75" hidden="1" outlineLevel="1">
      <c r="A337" s="298"/>
      <c r="B337" s="299" t="s">
        <v>778</v>
      </c>
      <c r="C337" s="299" t="s">
        <v>779</v>
      </c>
      <c r="D337" s="299"/>
      <c r="E337" s="300"/>
      <c r="F337" s="299"/>
      <c r="G337" s="299"/>
      <c r="H337" s="299"/>
      <c r="I337" s="299"/>
      <c r="J337" s="314"/>
      <c r="K337" s="299"/>
      <c r="L337" s="299"/>
      <c r="M337" s="299"/>
      <c r="N337" s="299"/>
    </row>
    <row r="338" spans="1:14" s="289" customFormat="1" ht="12.75" hidden="1" outlineLevel="1">
      <c r="A338" s="298"/>
      <c r="B338" s="299" t="s">
        <v>780</v>
      </c>
      <c r="C338" s="299" t="s">
        <v>781</v>
      </c>
      <c r="D338" s="299"/>
      <c r="E338" s="300"/>
      <c r="F338" s="299"/>
      <c r="G338" s="299"/>
      <c r="H338" s="299"/>
      <c r="I338" s="299"/>
      <c r="J338" s="314"/>
      <c r="K338" s="299"/>
      <c r="L338" s="299"/>
      <c r="M338" s="299"/>
      <c r="N338" s="299"/>
    </row>
    <row r="339" spans="1:14" s="289" customFormat="1" ht="12.75" hidden="1" outlineLevel="1">
      <c r="A339" s="298"/>
      <c r="B339" s="299" t="s">
        <v>782</v>
      </c>
      <c r="C339" s="299" t="s">
        <v>783</v>
      </c>
      <c r="D339" s="299"/>
      <c r="E339" s="300"/>
      <c r="F339" s="299"/>
      <c r="G339" s="299"/>
      <c r="H339" s="299"/>
      <c r="I339" s="299"/>
      <c r="J339" s="314"/>
      <c r="K339" s="299"/>
      <c r="L339" s="299"/>
      <c r="M339" s="299"/>
      <c r="N339" s="299"/>
    </row>
    <row r="340" spans="1:14" s="289" customFormat="1" ht="12.75" hidden="1" outlineLevel="1">
      <c r="A340" s="298"/>
      <c r="B340" s="299" t="s">
        <v>784</v>
      </c>
      <c r="C340" s="299" t="s">
        <v>785</v>
      </c>
      <c r="D340" s="299"/>
      <c r="E340" s="300"/>
      <c r="F340" s="299"/>
      <c r="G340" s="299"/>
      <c r="H340" s="299"/>
      <c r="I340" s="299"/>
      <c r="J340" s="314"/>
      <c r="K340" s="299"/>
      <c r="L340" s="299"/>
      <c r="M340" s="299"/>
      <c r="N340" s="299"/>
    </row>
    <row r="341" spans="1:14" s="289" customFormat="1" ht="12.75" hidden="1" outlineLevel="1">
      <c r="A341" s="298"/>
      <c r="B341" s="299" t="s">
        <v>786</v>
      </c>
      <c r="C341" s="299" t="s">
        <v>787</v>
      </c>
      <c r="D341" s="299"/>
      <c r="E341" s="300"/>
      <c r="F341" s="299"/>
      <c r="G341" s="299"/>
      <c r="H341" s="299"/>
      <c r="I341" s="299"/>
      <c r="J341" s="314"/>
      <c r="K341" s="299"/>
      <c r="L341" s="299"/>
      <c r="M341" s="299"/>
      <c r="N341" s="299"/>
    </row>
    <row r="342" spans="1:14" s="289" customFormat="1" ht="12.75" hidden="1" outlineLevel="1">
      <c r="A342" s="298"/>
      <c r="B342" s="299" t="s">
        <v>788</v>
      </c>
      <c r="C342" s="299" t="s">
        <v>789</v>
      </c>
      <c r="D342" s="299"/>
      <c r="E342" s="300"/>
      <c r="F342" s="299"/>
      <c r="G342" s="299"/>
      <c r="H342" s="299"/>
      <c r="I342" s="299"/>
      <c r="J342" s="314"/>
      <c r="K342" s="299"/>
      <c r="L342" s="299"/>
      <c r="M342" s="299"/>
      <c r="N342" s="299"/>
    </row>
    <row r="343" spans="1:14" s="289" customFormat="1" ht="12.75" hidden="1" outlineLevel="1">
      <c r="A343" s="298"/>
      <c r="B343" s="299" t="s">
        <v>790</v>
      </c>
      <c r="C343" s="299" t="s">
        <v>791</v>
      </c>
      <c r="D343" s="299"/>
      <c r="E343" s="300"/>
      <c r="F343" s="299"/>
      <c r="G343" s="299"/>
      <c r="H343" s="299"/>
      <c r="I343" s="299"/>
      <c r="J343" s="314"/>
      <c r="K343" s="299"/>
      <c r="L343" s="299"/>
      <c r="M343" s="299"/>
      <c r="N343" s="299"/>
    </row>
    <row r="344" spans="1:14" s="289" customFormat="1" ht="12.75" hidden="1" outlineLevel="1">
      <c r="A344" s="298"/>
      <c r="B344" s="299" t="s">
        <v>792</v>
      </c>
      <c r="C344" s="299" t="s">
        <v>793</v>
      </c>
      <c r="D344" s="299"/>
      <c r="E344" s="300"/>
      <c r="F344" s="299"/>
      <c r="G344" s="299"/>
      <c r="H344" s="299"/>
      <c r="I344" s="299"/>
      <c r="J344" s="314"/>
      <c r="K344" s="299"/>
      <c r="L344" s="299"/>
      <c r="M344" s="299"/>
      <c r="N344" s="299"/>
    </row>
    <row r="345" spans="1:14" s="289" customFormat="1" ht="12.75" hidden="1" outlineLevel="1">
      <c r="A345" s="298"/>
      <c r="B345" s="299" t="s">
        <v>794</v>
      </c>
      <c r="C345" s="299" t="s">
        <v>795</v>
      </c>
      <c r="D345" s="299"/>
      <c r="E345" s="300"/>
      <c r="F345" s="299"/>
      <c r="G345" s="299"/>
      <c r="H345" s="299"/>
      <c r="I345" s="299"/>
      <c r="J345" s="314"/>
      <c r="K345" s="299"/>
      <c r="L345" s="299"/>
      <c r="M345" s="299"/>
      <c r="N345" s="299"/>
    </row>
    <row r="346" spans="1:14" s="289" customFormat="1" ht="12.75" hidden="1" outlineLevel="1">
      <c r="A346" s="298"/>
      <c r="B346" s="299" t="s">
        <v>796</v>
      </c>
      <c r="C346" s="299" t="s">
        <v>797</v>
      </c>
      <c r="D346" s="299"/>
      <c r="E346" s="300"/>
      <c r="F346" s="299"/>
      <c r="G346" s="299"/>
      <c r="H346" s="299"/>
      <c r="I346" s="299"/>
      <c r="J346" s="314"/>
      <c r="K346" s="299"/>
      <c r="L346" s="299"/>
      <c r="M346" s="299"/>
      <c r="N346" s="299"/>
    </row>
    <row r="347" spans="1:14" s="289" customFormat="1" ht="12.75" hidden="1" outlineLevel="1">
      <c r="A347" s="298"/>
      <c r="B347" s="299" t="s">
        <v>798</v>
      </c>
      <c r="C347" s="299" t="s">
        <v>799</v>
      </c>
      <c r="D347" s="299"/>
      <c r="E347" s="300"/>
      <c r="F347" s="299"/>
      <c r="G347" s="299"/>
      <c r="H347" s="299"/>
      <c r="I347" s="299"/>
      <c r="J347" s="314"/>
      <c r="K347" s="299"/>
      <c r="L347" s="299"/>
      <c r="M347" s="299"/>
      <c r="N347" s="299"/>
    </row>
    <row r="348" spans="1:14" s="289" customFormat="1" ht="12.75" hidden="1" outlineLevel="1">
      <c r="A348" s="298"/>
      <c r="B348" s="299" t="s">
        <v>800</v>
      </c>
      <c r="C348" s="299" t="s">
        <v>801</v>
      </c>
      <c r="D348" s="299"/>
      <c r="E348" s="300"/>
      <c r="F348" s="299"/>
      <c r="G348" s="299"/>
      <c r="H348" s="299"/>
      <c r="I348" s="299"/>
      <c r="J348" s="314"/>
      <c r="K348" s="299"/>
      <c r="L348" s="299"/>
      <c r="M348" s="299"/>
      <c r="N348" s="299"/>
    </row>
    <row r="349" spans="1:14" s="289" customFormat="1" ht="12.75" hidden="1" outlineLevel="1">
      <c r="A349" s="298"/>
      <c r="B349" s="299" t="s">
        <v>802</v>
      </c>
      <c r="C349" s="299" t="s">
        <v>803</v>
      </c>
      <c r="D349" s="299"/>
      <c r="E349" s="300"/>
      <c r="F349" s="299"/>
      <c r="G349" s="299"/>
      <c r="H349" s="299"/>
      <c r="I349" s="299"/>
      <c r="J349" s="314"/>
      <c r="K349" s="299"/>
      <c r="L349" s="299"/>
      <c r="M349" s="299"/>
      <c r="N349" s="299"/>
    </row>
    <row r="350" spans="1:14" s="289" customFormat="1" ht="12.75" hidden="1" outlineLevel="1">
      <c r="A350" s="298"/>
      <c r="B350" s="299" t="s">
        <v>804</v>
      </c>
      <c r="C350" s="299" t="s">
        <v>805</v>
      </c>
      <c r="D350" s="299"/>
      <c r="E350" s="300"/>
      <c r="F350" s="299"/>
      <c r="G350" s="299"/>
      <c r="H350" s="299"/>
      <c r="I350" s="299"/>
      <c r="J350" s="314"/>
      <c r="K350" s="299"/>
      <c r="L350" s="299"/>
      <c r="M350" s="299"/>
      <c r="N350" s="299"/>
    </row>
    <row r="351" spans="1:14" s="289" customFormat="1" ht="12.75" hidden="1" outlineLevel="1">
      <c r="A351" s="298"/>
      <c r="B351" s="299" t="s">
        <v>806</v>
      </c>
      <c r="C351" s="299" t="s">
        <v>807</v>
      </c>
      <c r="D351" s="299"/>
      <c r="E351" s="300"/>
      <c r="F351" s="299"/>
      <c r="G351" s="299"/>
      <c r="H351" s="299"/>
      <c r="I351" s="299"/>
      <c r="J351" s="314"/>
      <c r="K351" s="299"/>
      <c r="L351" s="299"/>
      <c r="M351" s="299"/>
      <c r="N351" s="299"/>
    </row>
    <row r="352" spans="1:14" s="289" customFormat="1" ht="12.75" hidden="1" outlineLevel="1">
      <c r="A352" s="298"/>
      <c r="B352" s="299" t="s">
        <v>808</v>
      </c>
      <c r="C352" s="299" t="s">
        <v>809</v>
      </c>
      <c r="D352" s="299"/>
      <c r="E352" s="300"/>
      <c r="F352" s="299"/>
      <c r="G352" s="299"/>
      <c r="H352" s="299"/>
      <c r="I352" s="299"/>
      <c r="J352" s="314"/>
      <c r="K352" s="299"/>
      <c r="L352" s="299"/>
      <c r="M352" s="299"/>
      <c r="N352" s="299"/>
    </row>
    <row r="353" spans="1:14" s="289" customFormat="1" ht="12.75" hidden="1" outlineLevel="1">
      <c r="A353" s="298"/>
      <c r="B353" s="299" t="s">
        <v>810</v>
      </c>
      <c r="C353" s="299" t="s">
        <v>811</v>
      </c>
      <c r="D353" s="299"/>
      <c r="E353" s="300"/>
      <c r="F353" s="299"/>
      <c r="G353" s="299"/>
      <c r="H353" s="299"/>
      <c r="I353" s="299"/>
      <c r="J353" s="314"/>
      <c r="K353" s="299"/>
      <c r="L353" s="299"/>
      <c r="M353" s="299"/>
      <c r="N353" s="299"/>
    </row>
    <row r="354" spans="1:14" s="289" customFormat="1" ht="12.75" hidden="1" outlineLevel="1">
      <c r="A354" s="298"/>
      <c r="B354" s="299" t="s">
        <v>156</v>
      </c>
      <c r="C354" s="299" t="s">
        <v>812</v>
      </c>
      <c r="D354" s="299"/>
      <c r="E354" s="300"/>
      <c r="F354" s="299"/>
      <c r="G354" s="299"/>
      <c r="H354" s="299"/>
      <c r="I354" s="299"/>
      <c r="J354" s="314"/>
      <c r="K354" s="299"/>
      <c r="L354" s="299"/>
      <c r="M354" s="299"/>
      <c r="N354" s="299"/>
    </row>
    <row r="355" spans="1:14" s="289" customFormat="1" ht="12.75" hidden="1" outlineLevel="1">
      <c r="A355" s="298"/>
      <c r="B355" s="299" t="s">
        <v>813</v>
      </c>
      <c r="C355" s="299" t="s">
        <v>814</v>
      </c>
      <c r="D355" s="299"/>
      <c r="E355" s="300"/>
      <c r="F355" s="299"/>
      <c r="G355" s="299"/>
      <c r="H355" s="299"/>
      <c r="I355" s="299"/>
      <c r="J355" s="314"/>
      <c r="K355" s="299"/>
      <c r="L355" s="299"/>
      <c r="M355" s="299"/>
      <c r="N355" s="299"/>
    </row>
    <row r="356" spans="1:14" s="289" customFormat="1" ht="12.75" hidden="1" outlineLevel="1">
      <c r="A356" s="298"/>
      <c r="B356" s="299" t="s">
        <v>815</v>
      </c>
      <c r="C356" s="299" t="s">
        <v>816</v>
      </c>
      <c r="D356" s="299"/>
      <c r="E356" s="300"/>
      <c r="F356" s="299"/>
      <c r="G356" s="299"/>
      <c r="H356" s="299"/>
      <c r="I356" s="299"/>
      <c r="J356" s="314"/>
      <c r="K356" s="299"/>
      <c r="L356" s="299"/>
      <c r="M356" s="299"/>
      <c r="N356" s="299"/>
    </row>
    <row r="357" spans="1:14" s="289" customFormat="1" ht="12.75" hidden="1" outlineLevel="1">
      <c r="A357" s="298"/>
      <c r="B357" s="299" t="s">
        <v>817</v>
      </c>
      <c r="C357" s="299" t="s">
        <v>818</v>
      </c>
      <c r="D357" s="299"/>
      <c r="E357" s="300"/>
      <c r="F357" s="299"/>
      <c r="G357" s="299"/>
      <c r="H357" s="299"/>
      <c r="I357" s="299"/>
      <c r="J357" s="314"/>
      <c r="K357" s="299"/>
      <c r="L357" s="299"/>
      <c r="M357" s="299"/>
      <c r="N357" s="299"/>
    </row>
    <row r="358" spans="1:14" s="289" customFormat="1" ht="12.75" hidden="1" outlineLevel="1">
      <c r="A358" s="298"/>
      <c r="B358" s="299" t="s">
        <v>819</v>
      </c>
      <c r="C358" s="299" t="s">
        <v>820</v>
      </c>
      <c r="D358" s="299"/>
      <c r="E358" s="300"/>
      <c r="F358" s="299"/>
      <c r="G358" s="299"/>
      <c r="H358" s="299"/>
      <c r="I358" s="299"/>
      <c r="J358" s="314"/>
      <c r="K358" s="299"/>
      <c r="L358" s="299"/>
      <c r="M358" s="299"/>
      <c r="N358" s="299"/>
    </row>
    <row r="359" spans="1:14" s="289" customFormat="1" ht="12.75" hidden="1" outlineLevel="1">
      <c r="A359" s="298"/>
      <c r="B359" s="299" t="s">
        <v>821</v>
      </c>
      <c r="C359" s="299" t="s">
        <v>822</v>
      </c>
      <c r="D359" s="299"/>
      <c r="E359" s="300"/>
      <c r="F359" s="299"/>
      <c r="G359" s="299"/>
      <c r="H359" s="299"/>
      <c r="I359" s="299"/>
      <c r="J359" s="314"/>
      <c r="K359" s="299"/>
      <c r="L359" s="299"/>
      <c r="M359" s="299"/>
      <c r="N359" s="299"/>
    </row>
    <row r="360" spans="1:14" s="289" customFormat="1" ht="12.75" hidden="1" outlineLevel="1">
      <c r="A360" s="298"/>
      <c r="B360" s="299" t="s">
        <v>823</v>
      </c>
      <c r="C360" s="299" t="s">
        <v>824</v>
      </c>
      <c r="D360" s="299"/>
      <c r="E360" s="300"/>
      <c r="F360" s="299"/>
      <c r="G360" s="299"/>
      <c r="H360" s="299"/>
      <c r="I360" s="299"/>
      <c r="J360" s="314"/>
      <c r="K360" s="299"/>
      <c r="L360" s="299"/>
      <c r="M360" s="299"/>
      <c r="N360" s="299"/>
    </row>
    <row r="361" spans="1:14" s="289" customFormat="1" ht="12.75" hidden="1" outlineLevel="1">
      <c r="A361" s="298"/>
      <c r="B361" s="299" t="s">
        <v>825</v>
      </c>
      <c r="C361" s="299" t="s">
        <v>826</v>
      </c>
      <c r="D361" s="299"/>
      <c r="E361" s="300"/>
      <c r="F361" s="299"/>
      <c r="G361" s="299"/>
      <c r="H361" s="299"/>
      <c r="I361" s="299"/>
      <c r="J361" s="314"/>
      <c r="K361" s="299"/>
      <c r="L361" s="299"/>
      <c r="M361" s="299"/>
      <c r="N361" s="299"/>
    </row>
    <row r="362" spans="1:14" s="289" customFormat="1" ht="12.75" hidden="1" outlineLevel="1">
      <c r="A362" s="298"/>
      <c r="B362" s="299" t="s">
        <v>827</v>
      </c>
      <c r="C362" s="299" t="s">
        <v>828</v>
      </c>
      <c r="D362" s="299"/>
      <c r="E362" s="300"/>
      <c r="F362" s="299"/>
      <c r="G362" s="299"/>
      <c r="H362" s="299"/>
      <c r="I362" s="299"/>
      <c r="J362" s="314"/>
      <c r="K362" s="299"/>
      <c r="L362" s="299"/>
      <c r="M362" s="299"/>
      <c r="N362" s="299"/>
    </row>
    <row r="363" spans="1:14" s="289" customFormat="1" ht="12.75" hidden="1" outlineLevel="1">
      <c r="A363" s="298"/>
      <c r="B363" s="299" t="s">
        <v>829</v>
      </c>
      <c r="C363" s="299" t="s">
        <v>830</v>
      </c>
      <c r="D363" s="299"/>
      <c r="E363" s="300"/>
      <c r="F363" s="299"/>
      <c r="G363" s="299"/>
      <c r="H363" s="299"/>
      <c r="I363" s="299"/>
      <c r="J363" s="314"/>
      <c r="K363" s="299"/>
      <c r="L363" s="299"/>
      <c r="M363" s="299"/>
      <c r="N363" s="299"/>
    </row>
    <row r="364" spans="1:14" s="289" customFormat="1" ht="12.75" hidden="1" outlineLevel="1">
      <c r="A364" s="298"/>
      <c r="B364" s="299" t="s">
        <v>831</v>
      </c>
      <c r="C364" s="299" t="s">
        <v>832</v>
      </c>
      <c r="D364" s="299"/>
      <c r="E364" s="300"/>
      <c r="F364" s="299"/>
      <c r="G364" s="299"/>
      <c r="H364" s="299"/>
      <c r="I364" s="299"/>
      <c r="J364" s="314"/>
      <c r="K364" s="299"/>
      <c r="L364" s="299"/>
      <c r="M364" s="299"/>
      <c r="N364" s="299"/>
    </row>
    <row r="365" spans="1:14" s="289" customFormat="1" ht="12.75" hidden="1" outlineLevel="1">
      <c r="A365" s="298"/>
      <c r="B365" s="299" t="s">
        <v>833</v>
      </c>
      <c r="C365" s="299" t="s">
        <v>834</v>
      </c>
      <c r="D365" s="299"/>
      <c r="E365" s="300"/>
      <c r="F365" s="299"/>
      <c r="G365" s="299"/>
      <c r="H365" s="299"/>
      <c r="I365" s="299"/>
      <c r="J365" s="314"/>
      <c r="K365" s="299"/>
      <c r="L365" s="299"/>
      <c r="M365" s="299"/>
      <c r="N365" s="299"/>
    </row>
    <row r="366" spans="1:14" s="289" customFormat="1" ht="12.75" hidden="1" outlineLevel="1">
      <c r="A366" s="298"/>
      <c r="B366" s="299" t="s">
        <v>835</v>
      </c>
      <c r="C366" s="299" t="s">
        <v>836</v>
      </c>
      <c r="D366" s="299"/>
      <c r="E366" s="300"/>
      <c r="F366" s="299"/>
      <c r="G366" s="299"/>
      <c r="H366" s="299"/>
      <c r="I366" s="299"/>
      <c r="J366" s="299"/>
      <c r="K366" s="299"/>
      <c r="L366" s="299"/>
      <c r="M366" s="299"/>
      <c r="N366" s="299"/>
    </row>
    <row r="367" spans="1:14" s="289" customFormat="1" ht="12.75" hidden="1" outlineLevel="1">
      <c r="A367" s="298"/>
      <c r="B367" s="299" t="s">
        <v>837</v>
      </c>
      <c r="C367" s="299" t="s">
        <v>838</v>
      </c>
      <c r="D367" s="299"/>
      <c r="E367" s="300"/>
      <c r="F367" s="299"/>
      <c r="G367" s="299"/>
      <c r="H367" s="299"/>
      <c r="I367" s="299"/>
      <c r="J367" s="299"/>
      <c r="K367" s="299"/>
      <c r="L367" s="299"/>
      <c r="M367" s="299"/>
      <c r="N367" s="299"/>
    </row>
    <row r="368" spans="1:14" s="289" customFormat="1" ht="12.75" hidden="1" outlineLevel="1">
      <c r="A368" s="298"/>
      <c r="B368" s="299" t="s">
        <v>839</v>
      </c>
      <c r="C368" s="299" t="s">
        <v>840</v>
      </c>
      <c r="D368" s="299"/>
      <c r="E368" s="300"/>
      <c r="F368" s="299"/>
      <c r="G368" s="299"/>
      <c r="H368" s="299"/>
      <c r="I368" s="299"/>
      <c r="J368" s="299"/>
      <c r="K368" s="299"/>
      <c r="L368" s="299"/>
      <c r="M368" s="299"/>
      <c r="N368" s="299"/>
    </row>
    <row r="369" spans="1:14" s="289" customFormat="1" ht="12.75" hidden="1" outlineLevel="1">
      <c r="A369" s="298"/>
      <c r="B369" s="299" t="s">
        <v>841</v>
      </c>
      <c r="C369" s="299" t="s">
        <v>842</v>
      </c>
      <c r="D369" s="299"/>
      <c r="E369" s="300"/>
      <c r="F369" s="299"/>
      <c r="G369" s="299"/>
      <c r="H369" s="299"/>
      <c r="I369" s="299"/>
      <c r="J369" s="299"/>
      <c r="K369" s="299"/>
      <c r="L369" s="299"/>
      <c r="M369" s="299"/>
      <c r="N369" s="299"/>
    </row>
    <row r="370" spans="1:14" s="289" customFormat="1" ht="12.75" hidden="1" outlineLevel="1">
      <c r="A370" s="298"/>
      <c r="B370" s="299" t="s">
        <v>843</v>
      </c>
      <c r="C370" s="299" t="s">
        <v>844</v>
      </c>
      <c r="D370" s="299"/>
      <c r="E370" s="300"/>
      <c r="F370" s="299"/>
      <c r="G370" s="299"/>
      <c r="H370" s="299"/>
      <c r="I370" s="299"/>
      <c r="J370" s="299"/>
      <c r="K370" s="299"/>
      <c r="L370" s="299"/>
      <c r="M370" s="299"/>
      <c r="N370" s="299"/>
    </row>
    <row r="371" spans="1:14" s="289" customFormat="1" ht="12.75" hidden="1" outlineLevel="1">
      <c r="A371" s="298"/>
      <c r="B371" s="299" t="s">
        <v>845</v>
      </c>
      <c r="C371" s="299" t="s">
        <v>846</v>
      </c>
      <c r="D371" s="299"/>
      <c r="E371" s="300"/>
      <c r="F371" s="299"/>
      <c r="G371" s="299"/>
      <c r="H371" s="299"/>
      <c r="I371" s="299"/>
      <c r="J371" s="299"/>
      <c r="K371" s="299"/>
      <c r="L371" s="299"/>
      <c r="M371" s="299"/>
      <c r="N371" s="299"/>
    </row>
    <row r="372" spans="1:14" s="289" customFormat="1" ht="12.75" hidden="1" outlineLevel="1">
      <c r="A372" s="298"/>
      <c r="B372" s="299" t="s">
        <v>847</v>
      </c>
      <c r="C372" s="299" t="s">
        <v>848</v>
      </c>
      <c r="D372" s="299"/>
      <c r="E372" s="300"/>
      <c r="F372" s="299"/>
      <c r="G372" s="299"/>
      <c r="H372" s="299"/>
      <c r="I372" s="299"/>
      <c r="J372" s="299"/>
      <c r="K372" s="299"/>
      <c r="L372" s="299"/>
      <c r="M372" s="299"/>
      <c r="N372" s="299"/>
    </row>
    <row r="373" spans="1:14" s="289" customFormat="1" ht="12.75" hidden="1" outlineLevel="1">
      <c r="A373" s="298"/>
      <c r="B373" s="299" t="s">
        <v>849</v>
      </c>
      <c r="C373" s="299" t="s">
        <v>850</v>
      </c>
      <c r="D373" s="299"/>
      <c r="E373" s="300"/>
      <c r="F373" s="299"/>
      <c r="G373" s="299"/>
      <c r="H373" s="299"/>
      <c r="I373" s="299"/>
      <c r="J373" s="299"/>
      <c r="K373" s="299"/>
      <c r="L373" s="299"/>
      <c r="M373" s="299"/>
      <c r="N373" s="299"/>
    </row>
    <row r="374" spans="1:14" s="289" customFormat="1" ht="12.75" hidden="1" outlineLevel="1">
      <c r="A374" s="298"/>
      <c r="B374" s="299" t="s">
        <v>851</v>
      </c>
      <c r="C374" s="299" t="s">
        <v>852</v>
      </c>
      <c r="D374" s="299"/>
      <c r="E374" s="300"/>
      <c r="F374" s="299"/>
      <c r="G374" s="299"/>
      <c r="H374" s="299"/>
      <c r="I374" s="299"/>
      <c r="J374" s="299"/>
      <c r="K374" s="299"/>
      <c r="L374" s="299"/>
      <c r="M374" s="299"/>
      <c r="N374" s="299"/>
    </row>
    <row r="375" spans="1:14" s="289" customFormat="1" ht="12.75" hidden="1" outlineLevel="1">
      <c r="A375" s="298"/>
      <c r="B375" s="299" t="s">
        <v>853</v>
      </c>
      <c r="C375" s="299" t="s">
        <v>854</v>
      </c>
      <c r="D375" s="299"/>
      <c r="E375" s="300"/>
      <c r="F375" s="299"/>
      <c r="G375" s="299"/>
      <c r="H375" s="299"/>
      <c r="I375" s="299"/>
      <c r="J375" s="299"/>
      <c r="K375" s="299"/>
      <c r="L375" s="299"/>
      <c r="M375" s="299"/>
      <c r="N375" s="299"/>
    </row>
    <row r="376" spans="1:14" s="289" customFormat="1" ht="12.75" hidden="1" outlineLevel="1">
      <c r="A376" s="298"/>
      <c r="B376" s="299" t="s">
        <v>855</v>
      </c>
      <c r="C376" s="299" t="s">
        <v>856</v>
      </c>
      <c r="D376" s="299"/>
      <c r="E376" s="300"/>
      <c r="F376" s="299"/>
      <c r="G376" s="299"/>
      <c r="H376" s="299"/>
      <c r="I376" s="299"/>
      <c r="J376" s="299"/>
      <c r="K376" s="299"/>
      <c r="L376" s="299"/>
      <c r="M376" s="299"/>
      <c r="N376" s="299"/>
    </row>
    <row r="377" spans="1:14" s="289" customFormat="1" ht="12.75" hidden="1" outlineLevel="1">
      <c r="A377" s="298"/>
      <c r="B377" s="299" t="s">
        <v>857</v>
      </c>
      <c r="C377" s="299" t="s">
        <v>858</v>
      </c>
      <c r="D377" s="299"/>
      <c r="E377" s="300"/>
      <c r="F377" s="299"/>
      <c r="G377" s="299"/>
      <c r="H377" s="299"/>
      <c r="I377" s="299"/>
      <c r="J377" s="299"/>
      <c r="K377" s="299"/>
      <c r="L377" s="299"/>
      <c r="M377" s="299"/>
      <c r="N377" s="299"/>
    </row>
    <row r="378" spans="1:14" s="289" customFormat="1" ht="12.75" hidden="1" outlineLevel="1">
      <c r="A378" s="298"/>
      <c r="B378" s="299" t="s">
        <v>859</v>
      </c>
      <c r="C378" s="299" t="s">
        <v>860</v>
      </c>
      <c r="D378" s="299"/>
      <c r="E378" s="300"/>
      <c r="F378" s="299"/>
      <c r="G378" s="299"/>
      <c r="H378" s="299"/>
      <c r="I378" s="299"/>
      <c r="J378" s="299"/>
      <c r="K378" s="299"/>
      <c r="L378" s="299"/>
      <c r="M378" s="299"/>
      <c r="N378" s="299"/>
    </row>
    <row r="379" spans="1:14" s="289" customFormat="1" ht="12.75" hidden="1" outlineLevel="1">
      <c r="A379" s="298"/>
      <c r="B379" s="299" t="s">
        <v>861</v>
      </c>
      <c r="C379" s="299" t="s">
        <v>862</v>
      </c>
      <c r="D379" s="299"/>
      <c r="E379" s="300"/>
      <c r="F379" s="299"/>
      <c r="G379" s="299"/>
      <c r="H379" s="299"/>
      <c r="I379" s="299"/>
      <c r="J379" s="299"/>
      <c r="K379" s="299"/>
      <c r="L379" s="299"/>
      <c r="M379" s="299"/>
      <c r="N379" s="299"/>
    </row>
    <row r="380" spans="1:14" s="289" customFormat="1" ht="12.75" hidden="1" outlineLevel="1">
      <c r="A380" s="298"/>
      <c r="B380" s="299" t="s">
        <v>159</v>
      </c>
      <c r="C380" s="299" t="s">
        <v>863</v>
      </c>
      <c r="D380" s="299"/>
      <c r="E380" s="300"/>
      <c r="F380" s="299"/>
      <c r="G380" s="299"/>
      <c r="H380" s="299"/>
      <c r="I380" s="299"/>
      <c r="J380" s="314"/>
      <c r="K380" s="299"/>
      <c r="L380" s="299"/>
      <c r="M380" s="299"/>
      <c r="N380" s="299"/>
    </row>
    <row r="381" spans="1:14" s="289" customFormat="1" ht="12.75" hidden="1" outlineLevel="1">
      <c r="A381" s="298"/>
      <c r="B381" s="299" t="s">
        <v>162</v>
      </c>
      <c r="C381" s="299" t="s">
        <v>864</v>
      </c>
      <c r="D381" s="299"/>
      <c r="E381" s="300"/>
      <c r="F381" s="299"/>
      <c r="G381" s="299"/>
      <c r="H381" s="299"/>
      <c r="I381" s="299"/>
      <c r="J381" s="314"/>
      <c r="K381" s="299"/>
      <c r="L381" s="299"/>
      <c r="M381" s="299"/>
      <c r="N381" s="299"/>
    </row>
    <row r="382" spans="1:14" s="289" customFormat="1" ht="12.75" hidden="1" outlineLevel="1">
      <c r="A382" s="298"/>
      <c r="B382" s="299" t="s">
        <v>865</v>
      </c>
      <c r="C382" s="299" t="s">
        <v>866</v>
      </c>
      <c r="D382" s="299"/>
      <c r="E382" s="300"/>
      <c r="F382" s="299"/>
      <c r="G382" s="299"/>
      <c r="H382" s="299"/>
      <c r="I382" s="299"/>
      <c r="J382" s="314"/>
      <c r="K382" s="299"/>
      <c r="L382" s="299"/>
      <c r="M382" s="299"/>
      <c r="N382" s="299"/>
    </row>
    <row r="383" spans="1:14" s="289" customFormat="1" ht="12.75" hidden="1" outlineLevel="1">
      <c r="A383" s="298"/>
      <c r="B383" s="299" t="s">
        <v>165</v>
      </c>
      <c r="C383" s="299" t="s">
        <v>867</v>
      </c>
      <c r="D383" s="299"/>
      <c r="E383" s="300"/>
      <c r="F383" s="299"/>
      <c r="G383" s="299"/>
      <c r="H383" s="299"/>
      <c r="I383" s="299"/>
      <c r="J383" s="314"/>
      <c r="K383" s="299"/>
      <c r="L383" s="299"/>
      <c r="M383" s="299"/>
      <c r="N383" s="299"/>
    </row>
    <row r="384" spans="1:14" s="289" customFormat="1" ht="12.75" hidden="1" outlineLevel="1">
      <c r="A384" s="298"/>
      <c r="B384" s="299" t="s">
        <v>168</v>
      </c>
      <c r="C384" s="299" t="s">
        <v>868</v>
      </c>
      <c r="D384" s="299"/>
      <c r="E384" s="300"/>
      <c r="F384" s="299"/>
      <c r="G384" s="299"/>
      <c r="H384" s="299"/>
      <c r="I384" s="299"/>
      <c r="J384" s="314"/>
      <c r="K384" s="299"/>
      <c r="L384" s="299"/>
      <c r="M384" s="299"/>
      <c r="N384" s="299"/>
    </row>
    <row r="385" spans="1:14" s="289" customFormat="1" ht="12.75" hidden="1" outlineLevel="1">
      <c r="A385" s="298"/>
      <c r="B385" s="299" t="s">
        <v>869</v>
      </c>
      <c r="C385" s="299" t="s">
        <v>870</v>
      </c>
      <c r="D385" s="299"/>
      <c r="E385" s="300"/>
      <c r="F385" s="299"/>
      <c r="G385" s="299"/>
      <c r="H385" s="299"/>
      <c r="I385" s="299"/>
      <c r="J385" s="314"/>
      <c r="K385" s="299"/>
      <c r="L385" s="299"/>
      <c r="M385" s="299"/>
      <c r="N385" s="299"/>
    </row>
    <row r="386" spans="1:14" s="289" customFormat="1" ht="12.75" hidden="1" outlineLevel="1">
      <c r="A386" s="298"/>
      <c r="B386" s="299" t="s">
        <v>871</v>
      </c>
      <c r="C386" s="299" t="s">
        <v>872</v>
      </c>
      <c r="D386" s="299"/>
      <c r="E386" s="300"/>
      <c r="F386" s="299"/>
      <c r="G386" s="299"/>
      <c r="H386" s="299"/>
      <c r="I386" s="299"/>
      <c r="J386" s="314"/>
      <c r="K386" s="299"/>
      <c r="L386" s="299"/>
      <c r="M386" s="299"/>
      <c r="N386" s="299"/>
    </row>
    <row r="387" spans="1:14" s="289" customFormat="1" ht="12.75" hidden="1" outlineLevel="1">
      <c r="A387" s="315"/>
      <c r="B387" s="315"/>
      <c r="C387" s="316"/>
      <c r="D387" s="316"/>
      <c r="E387" s="316"/>
      <c r="F387" s="299"/>
      <c r="G387" s="299"/>
      <c r="H387" s="316"/>
      <c r="I387" s="316"/>
      <c r="J387" s="316"/>
      <c r="K387" s="316"/>
      <c r="L387" s="316"/>
      <c r="M387" s="316"/>
      <c r="N387" s="316"/>
    </row>
    <row r="388" spans="1:14" s="289" customFormat="1" ht="12.75">
      <c r="A388" s="315"/>
      <c r="B388" s="315"/>
      <c r="C388" s="316"/>
      <c r="D388" s="316"/>
      <c r="E388" s="316"/>
      <c r="F388" s="299"/>
      <c r="G388" s="299"/>
      <c r="H388" s="316"/>
      <c r="I388" s="316"/>
      <c r="J388" s="316"/>
      <c r="K388" s="316"/>
      <c r="L388" s="316"/>
      <c r="M388" s="316"/>
      <c r="N388" s="316"/>
    </row>
    <row r="389" spans="3:14" ht="12.75">
      <c r="C389" s="317"/>
      <c r="D389" s="317"/>
      <c r="E389" s="317"/>
      <c r="F389" s="317"/>
      <c r="G389" s="317"/>
      <c r="H389" s="317"/>
      <c r="I389" s="317"/>
      <c r="J389" s="317"/>
      <c r="K389" s="317"/>
      <c r="L389" s="317"/>
      <c r="M389" s="317"/>
      <c r="N389" s="317"/>
    </row>
    <row r="390" spans="3:14" ht="12.75">
      <c r="C390" s="317"/>
      <c r="D390" s="317"/>
      <c r="E390" s="317"/>
      <c r="F390" s="317"/>
      <c r="G390" s="317"/>
      <c r="H390" s="317"/>
      <c r="I390" s="317"/>
      <c r="J390" s="317"/>
      <c r="K390" s="317"/>
      <c r="L390" s="317"/>
      <c r="M390" s="317"/>
      <c r="N390" s="317"/>
    </row>
    <row r="391" spans="3:14" ht="12.75">
      <c r="C391" s="317"/>
      <c r="D391" s="317"/>
      <c r="E391" s="317"/>
      <c r="F391" s="317"/>
      <c r="G391" s="317"/>
      <c r="H391" s="317"/>
      <c r="I391" s="317"/>
      <c r="J391" s="317"/>
      <c r="K391" s="317"/>
      <c r="L391" s="317"/>
      <c r="M391" s="317"/>
      <c r="N391" s="317"/>
    </row>
    <row r="392" spans="3:14" ht="12.75">
      <c r="C392" s="317"/>
      <c r="D392" s="317"/>
      <c r="E392" s="317"/>
      <c r="F392" s="317"/>
      <c r="G392" s="317"/>
      <c r="H392" s="317"/>
      <c r="I392" s="317"/>
      <c r="J392" s="317"/>
      <c r="K392" s="317"/>
      <c r="L392" s="317"/>
      <c r="M392" s="317"/>
      <c r="N392" s="317"/>
    </row>
    <row r="393" spans="3:14" ht="12.75">
      <c r="C393" s="317"/>
      <c r="D393" s="317"/>
      <c r="E393" s="317"/>
      <c r="F393" s="317"/>
      <c r="G393" s="317"/>
      <c r="H393" s="317"/>
      <c r="I393" s="317"/>
      <c r="J393" s="317"/>
      <c r="K393" s="317"/>
      <c r="L393" s="317"/>
      <c r="M393" s="317"/>
      <c r="N393" s="317"/>
    </row>
    <row r="394" spans="3:14" ht="12.75">
      <c r="C394" s="317"/>
      <c r="D394" s="317"/>
      <c r="E394" s="317"/>
      <c r="F394" s="317"/>
      <c r="G394" s="317"/>
      <c r="H394" s="317"/>
      <c r="I394" s="317"/>
      <c r="J394" s="317"/>
      <c r="K394" s="317"/>
      <c r="L394" s="317"/>
      <c r="M394" s="317"/>
      <c r="N394" s="317"/>
    </row>
    <row r="395" spans="3:14" ht="12.75">
      <c r="C395" s="317"/>
      <c r="D395" s="317"/>
      <c r="E395" s="317"/>
      <c r="F395" s="317"/>
      <c r="G395" s="317"/>
      <c r="H395" s="317"/>
      <c r="I395" s="317"/>
      <c r="J395" s="317"/>
      <c r="K395" s="317"/>
      <c r="L395" s="317"/>
      <c r="M395" s="317"/>
      <c r="N395" s="317"/>
    </row>
    <row r="396" spans="3:14" ht="12.75">
      <c r="C396" s="317"/>
      <c r="D396" s="317"/>
      <c r="E396" s="317"/>
      <c r="F396" s="317"/>
      <c r="G396" s="317"/>
      <c r="H396" s="317"/>
      <c r="I396" s="317"/>
      <c r="J396" s="317"/>
      <c r="K396" s="317"/>
      <c r="L396" s="317"/>
      <c r="M396" s="317"/>
      <c r="N396" s="317"/>
    </row>
    <row r="397" spans="3:14" ht="12.75">
      <c r="C397" s="317"/>
      <c r="D397" s="317"/>
      <c r="E397" s="317"/>
      <c r="F397" s="317"/>
      <c r="G397" s="317"/>
      <c r="H397" s="317"/>
      <c r="I397" s="317"/>
      <c r="J397" s="317"/>
      <c r="K397" s="317"/>
      <c r="L397" s="317"/>
      <c r="M397" s="317"/>
      <c r="N397" s="317"/>
    </row>
    <row r="398" spans="3:14" ht="12.75">
      <c r="C398" s="317"/>
      <c r="D398" s="317"/>
      <c r="E398" s="317"/>
      <c r="F398" s="317"/>
      <c r="G398" s="317"/>
      <c r="H398" s="317"/>
      <c r="I398" s="317"/>
      <c r="J398" s="317"/>
      <c r="K398" s="317"/>
      <c r="L398" s="317"/>
      <c r="M398" s="317"/>
      <c r="N398" s="317"/>
    </row>
    <row r="399" spans="3:14" ht="12.75">
      <c r="C399" s="317"/>
      <c r="D399" s="317"/>
      <c r="E399" s="317"/>
      <c r="F399" s="317"/>
      <c r="G399" s="317"/>
      <c r="H399" s="317"/>
      <c r="I399" s="317"/>
      <c r="J399" s="317"/>
      <c r="K399" s="317"/>
      <c r="L399" s="317"/>
      <c r="M399" s="317"/>
      <c r="N399" s="317"/>
    </row>
    <row r="400" spans="3:14" ht="12.75">
      <c r="C400" s="317"/>
      <c r="D400" s="317"/>
      <c r="E400" s="317"/>
      <c r="F400" s="317"/>
      <c r="G400" s="317"/>
      <c r="H400" s="317"/>
      <c r="I400" s="317"/>
      <c r="J400" s="317"/>
      <c r="K400" s="317"/>
      <c r="L400" s="317"/>
      <c r="M400" s="317"/>
      <c r="N400" s="317"/>
    </row>
    <row r="401" spans="3:14" ht="12.75">
      <c r="C401" s="317"/>
      <c r="D401" s="317"/>
      <c r="E401" s="317"/>
      <c r="F401" s="317"/>
      <c r="G401" s="317"/>
      <c r="H401" s="317"/>
      <c r="I401" s="317"/>
      <c r="J401" s="317"/>
      <c r="K401" s="317"/>
      <c r="L401" s="317"/>
      <c r="M401" s="317"/>
      <c r="N401" s="317"/>
    </row>
    <row r="402" spans="3:14" ht="12.75">
      <c r="C402" s="317"/>
      <c r="D402" s="317"/>
      <c r="E402" s="317"/>
      <c r="F402" s="317"/>
      <c r="G402" s="317"/>
      <c r="H402" s="317"/>
      <c r="I402" s="317"/>
      <c r="J402" s="317"/>
      <c r="K402" s="317"/>
      <c r="L402" s="317"/>
      <c r="M402" s="317"/>
      <c r="N402" s="317"/>
    </row>
    <row r="403" spans="3:14" ht="12.75">
      <c r="C403" s="317"/>
      <c r="D403" s="317"/>
      <c r="E403" s="317"/>
      <c r="F403" s="317"/>
      <c r="G403" s="317"/>
      <c r="H403" s="317"/>
      <c r="I403" s="317"/>
      <c r="J403" s="317"/>
      <c r="K403" s="317"/>
      <c r="L403" s="317"/>
      <c r="M403" s="317"/>
      <c r="N403" s="317"/>
    </row>
    <row r="404" spans="3:14" ht="12.75">
      <c r="C404" s="317"/>
      <c r="D404" s="317"/>
      <c r="E404" s="317"/>
      <c r="F404" s="317"/>
      <c r="G404" s="317"/>
      <c r="H404" s="317"/>
      <c r="I404" s="317"/>
      <c r="J404" s="317"/>
      <c r="K404" s="317"/>
      <c r="L404" s="317"/>
      <c r="M404" s="317"/>
      <c r="N404" s="317"/>
    </row>
    <row r="405" spans="3:14" ht="12.75">
      <c r="C405" s="317"/>
      <c r="D405" s="317"/>
      <c r="E405" s="317"/>
      <c r="F405" s="317"/>
      <c r="G405" s="317"/>
      <c r="H405" s="317"/>
      <c r="I405" s="317"/>
      <c r="J405" s="317"/>
      <c r="K405" s="317"/>
      <c r="L405" s="317"/>
      <c r="M405" s="317"/>
      <c r="N405" s="317"/>
    </row>
    <row r="406" spans="3:14" ht="12.75">
      <c r="C406" s="317"/>
      <c r="D406" s="317"/>
      <c r="E406" s="317"/>
      <c r="F406" s="317"/>
      <c r="G406" s="317"/>
      <c r="H406" s="317"/>
      <c r="I406" s="317"/>
      <c r="J406" s="317"/>
      <c r="K406" s="317"/>
      <c r="L406" s="317"/>
      <c r="M406" s="317"/>
      <c r="N406" s="317"/>
    </row>
    <row r="407" spans="3:14" ht="12.75">
      <c r="C407" s="317"/>
      <c r="D407" s="317"/>
      <c r="E407" s="317"/>
      <c r="F407" s="317"/>
      <c r="G407" s="317"/>
      <c r="H407" s="317"/>
      <c r="I407" s="317"/>
      <c r="J407" s="317"/>
      <c r="K407" s="317"/>
      <c r="L407" s="317"/>
      <c r="M407" s="317"/>
      <c r="N407" s="317"/>
    </row>
    <row r="408" spans="3:14" ht="12.75">
      <c r="C408" s="317"/>
      <c r="D408" s="317"/>
      <c r="E408" s="317"/>
      <c r="F408" s="317"/>
      <c r="G408" s="317"/>
      <c r="H408" s="317"/>
      <c r="I408" s="317"/>
      <c r="J408" s="317"/>
      <c r="K408" s="317"/>
      <c r="L408" s="317"/>
      <c r="M408" s="317"/>
      <c r="N408" s="317"/>
    </row>
    <row r="409" spans="3:14" ht="12.75">
      <c r="C409" s="317"/>
      <c r="D409" s="317"/>
      <c r="E409" s="317"/>
      <c r="F409" s="317"/>
      <c r="G409" s="317"/>
      <c r="H409" s="317"/>
      <c r="I409" s="317"/>
      <c r="J409" s="317"/>
      <c r="K409" s="317"/>
      <c r="L409" s="317"/>
      <c r="M409" s="317"/>
      <c r="N409" s="317"/>
    </row>
    <row r="410" spans="3:14" ht="12.75">
      <c r="C410" s="317"/>
      <c r="D410" s="317"/>
      <c r="E410" s="317"/>
      <c r="F410" s="317"/>
      <c r="G410" s="317"/>
      <c r="H410" s="317"/>
      <c r="I410" s="317"/>
      <c r="J410" s="317"/>
      <c r="K410" s="317"/>
      <c r="L410" s="317"/>
      <c r="M410" s="317"/>
      <c r="N410" s="317"/>
    </row>
    <row r="411" spans="3:14" ht="12.75">
      <c r="C411" s="317"/>
      <c r="D411" s="317"/>
      <c r="E411" s="317"/>
      <c r="F411" s="317"/>
      <c r="G411" s="317"/>
      <c r="H411" s="317"/>
      <c r="I411" s="317"/>
      <c r="J411" s="317"/>
      <c r="K411" s="317"/>
      <c r="L411" s="317"/>
      <c r="M411" s="317"/>
      <c r="N411" s="317"/>
    </row>
    <row r="412" spans="3:14" ht="12.75">
      <c r="C412" s="317"/>
      <c r="D412" s="317"/>
      <c r="E412" s="317"/>
      <c r="F412" s="317"/>
      <c r="G412" s="317"/>
      <c r="H412" s="317"/>
      <c r="I412" s="317"/>
      <c r="J412" s="317"/>
      <c r="K412" s="317"/>
      <c r="L412" s="317"/>
      <c r="M412" s="317"/>
      <c r="N412" s="317"/>
    </row>
    <row r="413" spans="3:14" ht="12.75">
      <c r="C413" s="317"/>
      <c r="D413" s="317"/>
      <c r="E413" s="317"/>
      <c r="F413" s="317"/>
      <c r="G413" s="317"/>
      <c r="H413" s="317"/>
      <c r="I413" s="317"/>
      <c r="J413" s="317"/>
      <c r="K413" s="317"/>
      <c r="L413" s="317"/>
      <c r="M413" s="317"/>
      <c r="N413" s="317"/>
    </row>
    <row r="414" spans="5:14" ht="12.75">
      <c r="E414" s="317"/>
      <c r="F414" s="317"/>
      <c r="G414" s="317"/>
      <c r="H414" s="317"/>
      <c r="I414" s="317"/>
      <c r="J414" s="317"/>
      <c r="K414" s="317"/>
      <c r="L414" s="317"/>
      <c r="M414" s="317"/>
      <c r="N414" s="317"/>
    </row>
    <row r="415" spans="5:14" ht="12.75">
      <c r="E415" s="317"/>
      <c r="F415" s="317"/>
      <c r="G415" s="317"/>
      <c r="H415" s="317"/>
      <c r="I415" s="317"/>
      <c r="J415" s="317"/>
      <c r="K415" s="317"/>
      <c r="L415" s="317"/>
      <c r="M415" s="317"/>
      <c r="N415" s="317"/>
    </row>
    <row r="416" spans="5:14" ht="12.75">
      <c r="E416" s="317"/>
      <c r="F416" s="317"/>
      <c r="G416" s="317"/>
      <c r="H416" s="317"/>
      <c r="I416" s="317"/>
      <c r="J416" s="317"/>
      <c r="K416" s="317"/>
      <c r="L416" s="317"/>
      <c r="M416" s="317"/>
      <c r="N416" s="317"/>
    </row>
    <row r="417" spans="5:14" ht="12.75">
      <c r="E417" s="317"/>
      <c r="F417" s="317"/>
      <c r="G417" s="317"/>
      <c r="H417" s="317"/>
      <c r="I417" s="317"/>
      <c r="J417" s="317"/>
      <c r="K417" s="317"/>
      <c r="L417" s="317"/>
      <c r="M417" s="317"/>
      <c r="N417" s="317"/>
    </row>
    <row r="418" spans="5:14" ht="12.75">
      <c r="E418" s="317"/>
      <c r="F418" s="317"/>
      <c r="G418" s="317"/>
      <c r="H418" s="317"/>
      <c r="I418" s="317"/>
      <c r="J418" s="317"/>
      <c r="K418" s="317"/>
      <c r="L418" s="317"/>
      <c r="M418" s="317"/>
      <c r="N418" s="317"/>
    </row>
    <row r="419" spans="5:14" ht="12.75">
      <c r="E419" s="317"/>
      <c r="F419" s="317"/>
      <c r="G419" s="317"/>
      <c r="H419" s="317"/>
      <c r="I419" s="317"/>
      <c r="J419" s="317"/>
      <c r="K419" s="317"/>
      <c r="L419" s="317"/>
      <c r="M419" s="317"/>
      <c r="N419" s="317"/>
    </row>
    <row r="420" spans="5:14" ht="12.75">
      <c r="E420" s="317"/>
      <c r="F420" s="317"/>
      <c r="G420" s="317"/>
      <c r="H420" s="317"/>
      <c r="I420" s="317"/>
      <c r="J420" s="317"/>
      <c r="K420" s="317"/>
      <c r="L420" s="317"/>
      <c r="M420" s="317"/>
      <c r="N420" s="317"/>
    </row>
    <row r="421" spans="5:14" ht="12.75">
      <c r="E421" s="317"/>
      <c r="F421" s="317"/>
      <c r="G421" s="317"/>
      <c r="H421" s="317"/>
      <c r="I421" s="317"/>
      <c r="J421" s="317"/>
      <c r="K421" s="317"/>
      <c r="L421" s="317"/>
      <c r="M421" s="317"/>
      <c r="N421" s="317"/>
    </row>
    <row r="422" spans="5:14" ht="12.75">
      <c r="E422" s="317"/>
      <c r="F422" s="317"/>
      <c r="G422" s="317"/>
      <c r="H422" s="317"/>
      <c r="I422" s="317"/>
      <c r="J422" s="317"/>
      <c r="K422" s="317"/>
      <c r="L422" s="317"/>
      <c r="M422" s="317"/>
      <c r="N422" s="317"/>
    </row>
    <row r="423" spans="5:14" ht="12.75">
      <c r="E423" s="317"/>
      <c r="F423" s="317"/>
      <c r="G423" s="317"/>
      <c r="H423" s="317"/>
      <c r="I423" s="317"/>
      <c r="J423" s="317"/>
      <c r="K423" s="317"/>
      <c r="L423" s="317"/>
      <c r="M423" s="317"/>
      <c r="N423" s="317"/>
    </row>
    <row r="424" spans="5:14" ht="12.75">
      <c r="E424" s="317"/>
      <c r="F424" s="317"/>
      <c r="G424" s="317"/>
      <c r="H424" s="317"/>
      <c r="I424" s="317"/>
      <c r="J424" s="317"/>
      <c r="K424" s="317"/>
      <c r="L424" s="317"/>
      <c r="M424" s="317"/>
      <c r="N424" s="317"/>
    </row>
    <row r="425" spans="5:14" ht="12.75">
      <c r="E425" s="317"/>
      <c r="F425" s="317"/>
      <c r="G425" s="317"/>
      <c r="H425" s="317"/>
      <c r="I425" s="317"/>
      <c r="J425" s="317"/>
      <c r="K425" s="317"/>
      <c r="L425" s="317"/>
      <c r="M425" s="317"/>
      <c r="N425" s="317"/>
    </row>
    <row r="426" spans="5:14" ht="12.75">
      <c r="E426" s="317"/>
      <c r="F426" s="317"/>
      <c r="G426" s="317"/>
      <c r="H426" s="317"/>
      <c r="I426" s="317"/>
      <c r="J426" s="317"/>
      <c r="K426" s="317"/>
      <c r="L426" s="317"/>
      <c r="M426" s="317"/>
      <c r="N426" s="317"/>
    </row>
    <row r="427" spans="5:14" ht="12.75">
      <c r="E427" s="317"/>
      <c r="F427" s="317"/>
      <c r="G427" s="317"/>
      <c r="H427" s="317"/>
      <c r="I427" s="317"/>
      <c r="J427" s="317"/>
      <c r="K427" s="317"/>
      <c r="L427" s="317"/>
      <c r="M427" s="317"/>
      <c r="N427" s="317"/>
    </row>
    <row r="428" spans="5:14" ht="12.75">
      <c r="E428" s="317"/>
      <c r="F428" s="317"/>
      <c r="G428" s="317"/>
      <c r="H428" s="317"/>
      <c r="I428" s="317"/>
      <c r="J428" s="317"/>
      <c r="K428" s="317"/>
      <c r="L428" s="317"/>
      <c r="M428" s="317"/>
      <c r="N428" s="317"/>
    </row>
    <row r="429" spans="5:14" ht="12.75">
      <c r="E429" s="317"/>
      <c r="F429" s="317"/>
      <c r="G429" s="317"/>
      <c r="H429" s="317"/>
      <c r="I429" s="317"/>
      <c r="J429" s="317"/>
      <c r="K429" s="317"/>
      <c r="L429" s="317"/>
      <c r="M429" s="317"/>
      <c r="N429" s="317"/>
    </row>
    <row r="430" spans="5:14" ht="12.75">
      <c r="E430" s="317"/>
      <c r="F430" s="317"/>
      <c r="G430" s="317"/>
      <c r="H430" s="317"/>
      <c r="I430" s="317"/>
      <c r="J430" s="317"/>
      <c r="K430" s="317"/>
      <c r="L430" s="317"/>
      <c r="M430" s="317"/>
      <c r="N430" s="317"/>
    </row>
    <row r="431" spans="5:14" ht="12.75">
      <c r="E431" s="317"/>
      <c r="F431" s="317"/>
      <c r="G431" s="317"/>
      <c r="H431" s="317"/>
      <c r="I431" s="317"/>
      <c r="J431" s="317"/>
      <c r="K431" s="317"/>
      <c r="L431" s="317"/>
      <c r="M431" s="317"/>
      <c r="N431" s="317"/>
    </row>
    <row r="432" spans="5:14" ht="12.75">
      <c r="E432" s="317"/>
      <c r="F432" s="317"/>
      <c r="G432" s="317"/>
      <c r="H432" s="317"/>
      <c r="I432" s="317"/>
      <c r="J432" s="317"/>
      <c r="K432" s="317"/>
      <c r="L432" s="317"/>
      <c r="M432" s="317"/>
      <c r="N432" s="317"/>
    </row>
    <row r="433" spans="5:14" ht="12.75">
      <c r="E433" s="317"/>
      <c r="F433" s="317"/>
      <c r="G433" s="317"/>
      <c r="H433" s="317"/>
      <c r="I433" s="317"/>
      <c r="J433" s="317"/>
      <c r="K433" s="317"/>
      <c r="L433" s="317"/>
      <c r="M433" s="317"/>
      <c r="N433" s="317"/>
    </row>
    <row r="434" spans="5:14" ht="12.75">
      <c r="E434" s="317"/>
      <c r="F434" s="317"/>
      <c r="G434" s="317"/>
      <c r="H434" s="317"/>
      <c r="I434" s="317"/>
      <c r="J434" s="317"/>
      <c r="K434" s="317"/>
      <c r="L434" s="317"/>
      <c r="M434" s="317"/>
      <c r="N434" s="317"/>
    </row>
    <row r="435" spans="5:14" ht="12.75">
      <c r="E435" s="317"/>
      <c r="F435" s="317"/>
      <c r="G435" s="317"/>
      <c r="H435" s="317"/>
      <c r="I435" s="317"/>
      <c r="J435" s="317"/>
      <c r="K435" s="317"/>
      <c r="L435" s="317"/>
      <c r="M435" s="317"/>
      <c r="N435" s="317"/>
    </row>
    <row r="436" spans="5:14" ht="12.75">
      <c r="E436" s="317"/>
      <c r="F436" s="317"/>
      <c r="G436" s="317"/>
      <c r="H436" s="317"/>
      <c r="I436" s="317"/>
      <c r="J436" s="317"/>
      <c r="K436" s="317"/>
      <c r="L436" s="317"/>
      <c r="M436" s="317"/>
      <c r="N436" s="317"/>
    </row>
    <row r="437" spans="5:14" ht="12.75">
      <c r="E437" s="317"/>
      <c r="F437" s="317"/>
      <c r="G437" s="317"/>
      <c r="H437" s="317"/>
      <c r="I437" s="317"/>
      <c r="J437" s="317"/>
      <c r="K437" s="317"/>
      <c r="L437" s="317"/>
      <c r="M437" s="317"/>
      <c r="N437" s="317"/>
    </row>
    <row r="438" spans="5:14" ht="12.75">
      <c r="E438" s="317"/>
      <c r="F438" s="317"/>
      <c r="G438" s="317"/>
      <c r="H438" s="317"/>
      <c r="I438" s="317"/>
      <c r="J438" s="317"/>
      <c r="K438" s="317"/>
      <c r="L438" s="317"/>
      <c r="M438" s="317"/>
      <c r="N438" s="317"/>
    </row>
    <row r="439" spans="5:14" ht="12.75">
      <c r="E439" s="317"/>
      <c r="F439" s="317"/>
      <c r="G439" s="317"/>
      <c r="H439" s="317"/>
      <c r="I439" s="317"/>
      <c r="J439" s="317"/>
      <c r="K439" s="317"/>
      <c r="L439" s="317"/>
      <c r="M439" s="317"/>
      <c r="N439" s="317"/>
    </row>
    <row r="440" spans="5:14" ht="12.75">
      <c r="E440" s="317"/>
      <c r="F440" s="317"/>
      <c r="G440" s="317"/>
      <c r="H440" s="317"/>
      <c r="I440" s="317"/>
      <c r="J440" s="317"/>
      <c r="K440" s="317"/>
      <c r="L440" s="317"/>
      <c r="M440" s="317"/>
      <c r="N440" s="317"/>
    </row>
    <row r="441" spans="5:14" ht="12.75">
      <c r="E441" s="317"/>
      <c r="F441" s="317"/>
      <c r="G441" s="317"/>
      <c r="H441" s="317"/>
      <c r="I441" s="317"/>
      <c r="J441" s="317"/>
      <c r="K441" s="317"/>
      <c r="L441" s="317"/>
      <c r="M441" s="317"/>
      <c r="N441" s="317"/>
    </row>
    <row r="442" spans="5:14" ht="12.75">
      <c r="E442" s="317"/>
      <c r="F442" s="317"/>
      <c r="G442" s="317"/>
      <c r="H442" s="317"/>
      <c r="I442" s="317"/>
      <c r="J442" s="317"/>
      <c r="K442" s="317"/>
      <c r="L442" s="317"/>
      <c r="M442" s="317"/>
      <c r="N442" s="317"/>
    </row>
    <row r="443" spans="5:14" ht="12.75">
      <c r="E443" s="317"/>
      <c r="F443" s="317"/>
      <c r="G443" s="317"/>
      <c r="H443" s="317"/>
      <c r="I443" s="317"/>
      <c r="J443" s="317"/>
      <c r="K443" s="317"/>
      <c r="L443" s="317"/>
      <c r="M443" s="317"/>
      <c r="N443" s="317"/>
    </row>
    <row r="444" spans="5:14" ht="12.75">
      <c r="E444" s="317"/>
      <c r="F444" s="317"/>
      <c r="G444" s="317"/>
      <c r="H444" s="317"/>
      <c r="I444" s="317"/>
      <c r="J444" s="317"/>
      <c r="K444" s="317"/>
      <c r="L444" s="317"/>
      <c r="M444" s="317"/>
      <c r="N444" s="317"/>
    </row>
    <row r="445" spans="5:14" ht="12.75">
      <c r="E445" s="317"/>
      <c r="F445" s="317"/>
      <c r="G445" s="317"/>
      <c r="H445" s="317"/>
      <c r="I445" s="317"/>
      <c r="J445" s="317"/>
      <c r="K445" s="317"/>
      <c r="L445" s="317"/>
      <c r="M445" s="317"/>
      <c r="N445" s="317"/>
    </row>
    <row r="446" spans="5:14" ht="12.75">
      <c r="E446" s="317"/>
      <c r="F446" s="317"/>
      <c r="G446" s="317"/>
      <c r="H446" s="317"/>
      <c r="I446" s="317"/>
      <c r="J446" s="317"/>
      <c r="K446" s="317"/>
      <c r="L446" s="317"/>
      <c r="M446" s="317"/>
      <c r="N446" s="317"/>
    </row>
    <row r="447" spans="5:14" ht="12.75">
      <c r="E447" s="317"/>
      <c r="F447" s="317"/>
      <c r="G447" s="317"/>
      <c r="H447" s="317"/>
      <c r="I447" s="317"/>
      <c r="J447" s="317"/>
      <c r="K447" s="317"/>
      <c r="L447" s="317"/>
      <c r="M447" s="317"/>
      <c r="N447" s="317"/>
    </row>
    <row r="448" spans="5:14" ht="12.75">
      <c r="E448" s="317"/>
      <c r="F448" s="317"/>
      <c r="G448" s="317"/>
      <c r="H448" s="317"/>
      <c r="I448" s="317"/>
      <c r="J448" s="317"/>
      <c r="K448" s="317"/>
      <c r="L448" s="317"/>
      <c r="M448" s="317"/>
      <c r="N448" s="317"/>
    </row>
    <row r="449" spans="5:14" ht="12.75">
      <c r="E449" s="317"/>
      <c r="F449" s="317"/>
      <c r="G449" s="317"/>
      <c r="H449" s="317"/>
      <c r="I449" s="317"/>
      <c r="J449" s="317"/>
      <c r="K449" s="317"/>
      <c r="L449" s="317"/>
      <c r="M449" s="317"/>
      <c r="N449" s="317"/>
    </row>
    <row r="450" spans="5:14" ht="12.75">
      <c r="E450" s="317"/>
      <c r="F450" s="317"/>
      <c r="G450" s="317"/>
      <c r="H450" s="317"/>
      <c r="I450" s="317"/>
      <c r="J450" s="317"/>
      <c r="K450" s="317"/>
      <c r="L450" s="317"/>
      <c r="M450" s="317"/>
      <c r="N450" s="317"/>
    </row>
    <row r="451" spans="5:14" ht="12.75">
      <c r="E451" s="317"/>
      <c r="F451" s="317"/>
      <c r="G451" s="317"/>
      <c r="H451" s="317"/>
      <c r="I451" s="317"/>
      <c r="J451" s="317"/>
      <c r="K451" s="317"/>
      <c r="L451" s="317"/>
      <c r="M451" s="317"/>
      <c r="N451" s="317"/>
    </row>
    <row r="452" spans="5:14" ht="12.75">
      <c r="E452" s="317"/>
      <c r="F452" s="317"/>
      <c r="G452" s="317"/>
      <c r="H452" s="317"/>
      <c r="I452" s="317"/>
      <c r="J452" s="317"/>
      <c r="K452" s="317"/>
      <c r="L452" s="317"/>
      <c r="M452" s="317"/>
      <c r="N452" s="317"/>
    </row>
    <row r="453" spans="5:14" ht="12.75">
      <c r="E453" s="317"/>
      <c r="F453" s="317"/>
      <c r="G453" s="317"/>
      <c r="H453" s="317"/>
      <c r="I453" s="317"/>
      <c r="J453" s="317"/>
      <c r="K453" s="317"/>
      <c r="L453" s="317"/>
      <c r="M453" s="317"/>
      <c r="N453" s="317"/>
    </row>
    <row r="454" spans="5:14" ht="12.75">
      <c r="E454" s="317"/>
      <c r="F454" s="317"/>
      <c r="G454" s="317"/>
      <c r="H454" s="317"/>
      <c r="I454" s="317"/>
      <c r="J454" s="317"/>
      <c r="K454" s="317"/>
      <c r="L454" s="317"/>
      <c r="M454" s="317"/>
      <c r="N454" s="317"/>
    </row>
    <row r="455" spans="5:14" ht="12.75">
      <c r="E455" s="317"/>
      <c r="F455" s="317"/>
      <c r="G455" s="317"/>
      <c r="H455" s="317"/>
      <c r="I455" s="317"/>
      <c r="J455" s="317"/>
      <c r="K455" s="317"/>
      <c r="L455" s="317"/>
      <c r="M455" s="317"/>
      <c r="N455" s="317"/>
    </row>
    <row r="456" spans="5:14" ht="12.75">
      <c r="E456" s="317"/>
      <c r="F456" s="317"/>
      <c r="G456" s="317"/>
      <c r="H456" s="317"/>
      <c r="I456" s="317"/>
      <c r="J456" s="317"/>
      <c r="K456" s="317"/>
      <c r="L456" s="317"/>
      <c r="M456" s="317"/>
      <c r="N456" s="317"/>
    </row>
    <row r="457" spans="5:14" ht="12.75">
      <c r="E457" s="317"/>
      <c r="F457" s="317"/>
      <c r="G457" s="317"/>
      <c r="H457" s="317"/>
      <c r="I457" s="317"/>
      <c r="J457" s="317"/>
      <c r="K457" s="317"/>
      <c r="L457" s="317"/>
      <c r="M457" s="317"/>
      <c r="N457" s="317"/>
    </row>
    <row r="458" spans="5:14" ht="12.75">
      <c r="E458" s="317"/>
      <c r="F458" s="317"/>
      <c r="G458" s="317"/>
      <c r="H458" s="317"/>
      <c r="I458" s="317"/>
      <c r="J458" s="317"/>
      <c r="K458" s="317"/>
      <c r="L458" s="317"/>
      <c r="M458" s="317"/>
      <c r="N458" s="317"/>
    </row>
    <row r="459" spans="5:14" ht="12.75">
      <c r="E459" s="317"/>
      <c r="F459" s="317"/>
      <c r="G459" s="317"/>
      <c r="H459" s="317"/>
      <c r="I459" s="317"/>
      <c r="J459" s="317"/>
      <c r="K459" s="317"/>
      <c r="L459" s="317"/>
      <c r="M459" s="317"/>
      <c r="N459" s="317"/>
    </row>
    <row r="460" spans="5:14" ht="12.75">
      <c r="E460" s="317"/>
      <c r="F460" s="317"/>
      <c r="G460" s="317"/>
      <c r="H460" s="317"/>
      <c r="I460" s="317"/>
      <c r="J460" s="317"/>
      <c r="K460" s="317"/>
      <c r="L460" s="317"/>
      <c r="M460" s="317"/>
      <c r="N460" s="317"/>
    </row>
    <row r="461" spans="5:14" ht="12.75">
      <c r="E461" s="317"/>
      <c r="F461" s="317"/>
      <c r="G461" s="317"/>
      <c r="H461" s="317"/>
      <c r="I461" s="317"/>
      <c r="J461" s="317"/>
      <c r="K461" s="317"/>
      <c r="L461" s="317"/>
      <c r="M461" s="317"/>
      <c r="N461" s="317"/>
    </row>
    <row r="462" spans="5:14" ht="12.75">
      <c r="E462" s="317"/>
      <c r="F462" s="317"/>
      <c r="G462" s="317"/>
      <c r="H462" s="317"/>
      <c r="I462" s="317"/>
      <c r="J462" s="317"/>
      <c r="K462" s="317"/>
      <c r="L462" s="317"/>
      <c r="M462" s="317"/>
      <c r="N462" s="317"/>
    </row>
    <row r="463" spans="5:14" ht="12.75">
      <c r="E463" s="317"/>
      <c r="F463" s="317"/>
      <c r="G463" s="317"/>
      <c r="H463" s="317"/>
      <c r="I463" s="317"/>
      <c r="J463" s="317"/>
      <c r="K463" s="317"/>
      <c r="L463" s="317"/>
      <c r="M463" s="317"/>
      <c r="N463" s="317"/>
    </row>
    <row r="464" spans="5:14" ht="12.75">
      <c r="E464" s="317"/>
      <c r="F464" s="317"/>
      <c r="G464" s="317"/>
      <c r="H464" s="317"/>
      <c r="I464" s="317"/>
      <c r="J464" s="317"/>
      <c r="K464" s="317"/>
      <c r="L464" s="317"/>
      <c r="M464" s="317"/>
      <c r="N464" s="317"/>
    </row>
    <row r="465" spans="5:14" ht="12.75">
      <c r="E465" s="317"/>
      <c r="F465" s="317"/>
      <c r="G465" s="317"/>
      <c r="H465" s="317"/>
      <c r="I465" s="317"/>
      <c r="J465" s="317"/>
      <c r="K465" s="317"/>
      <c r="L465" s="317"/>
      <c r="M465" s="317"/>
      <c r="N465" s="317"/>
    </row>
    <row r="466" spans="5:14" ht="12.75">
      <c r="E466" s="317"/>
      <c r="F466" s="317"/>
      <c r="G466" s="317"/>
      <c r="H466" s="317"/>
      <c r="I466" s="317"/>
      <c r="J466" s="317"/>
      <c r="K466" s="317"/>
      <c r="L466" s="317"/>
      <c r="M466" s="317"/>
      <c r="N466" s="317"/>
    </row>
    <row r="467" spans="5:14" ht="12.75">
      <c r="E467" s="317"/>
      <c r="F467" s="317"/>
      <c r="G467" s="317"/>
      <c r="H467" s="317"/>
      <c r="I467" s="317"/>
      <c r="J467" s="317"/>
      <c r="K467" s="317"/>
      <c r="L467" s="317"/>
      <c r="M467" s="317"/>
      <c r="N467" s="317"/>
    </row>
    <row r="468" spans="5:14" ht="12.75">
      <c r="E468" s="317"/>
      <c r="F468" s="317"/>
      <c r="G468" s="317"/>
      <c r="H468" s="317"/>
      <c r="I468" s="317"/>
      <c r="J468" s="317"/>
      <c r="K468" s="317"/>
      <c r="L468" s="317"/>
      <c r="M468" s="317"/>
      <c r="N468" s="317"/>
    </row>
    <row r="469" spans="5:14" ht="12.75">
      <c r="E469" s="317"/>
      <c r="F469" s="317"/>
      <c r="G469" s="317"/>
      <c r="H469" s="317"/>
      <c r="I469" s="317"/>
      <c r="J469" s="317"/>
      <c r="K469" s="317"/>
      <c r="L469" s="317"/>
      <c r="M469" s="317"/>
      <c r="N469" s="317"/>
    </row>
    <row r="470" spans="5:14" ht="12.75">
      <c r="E470" s="317"/>
      <c r="F470" s="317"/>
      <c r="G470" s="317"/>
      <c r="H470" s="317"/>
      <c r="I470" s="317"/>
      <c r="J470" s="317"/>
      <c r="K470" s="317"/>
      <c r="L470" s="317"/>
      <c r="M470" s="317"/>
      <c r="N470" s="317"/>
    </row>
    <row r="471" spans="5:14" ht="12.75">
      <c r="E471" s="317"/>
      <c r="F471" s="317"/>
      <c r="G471" s="317"/>
      <c r="H471" s="317"/>
      <c r="I471" s="317"/>
      <c r="J471" s="317"/>
      <c r="K471" s="317"/>
      <c r="L471" s="317"/>
      <c r="M471" s="317"/>
      <c r="N471" s="317"/>
    </row>
    <row r="472" spans="5:14" ht="12.75">
      <c r="E472" s="317"/>
      <c r="F472" s="317"/>
      <c r="G472" s="317"/>
      <c r="H472" s="317"/>
      <c r="I472" s="317"/>
      <c r="J472" s="317"/>
      <c r="K472" s="317"/>
      <c r="L472" s="317"/>
      <c r="M472" s="317"/>
      <c r="N472" s="317"/>
    </row>
    <row r="473" spans="5:14" ht="12.75">
      <c r="E473" s="317"/>
      <c r="F473" s="317"/>
      <c r="G473" s="317"/>
      <c r="H473" s="317"/>
      <c r="I473" s="317"/>
      <c r="J473" s="317"/>
      <c r="K473" s="317"/>
      <c r="L473" s="317"/>
      <c r="M473" s="317"/>
      <c r="N473" s="317"/>
    </row>
    <row r="474" spans="5:14" ht="12.75">
      <c r="E474" s="317"/>
      <c r="F474" s="317"/>
      <c r="G474" s="317"/>
      <c r="H474" s="317"/>
      <c r="I474" s="317"/>
      <c r="J474" s="317"/>
      <c r="K474" s="317"/>
      <c r="L474" s="317"/>
      <c r="M474" s="317"/>
      <c r="N474" s="317"/>
    </row>
    <row r="475" spans="5:14" ht="12.75">
      <c r="E475" s="317"/>
      <c r="F475" s="317"/>
      <c r="G475" s="317"/>
      <c r="H475" s="317"/>
      <c r="I475" s="317"/>
      <c r="J475" s="317"/>
      <c r="K475" s="317"/>
      <c r="L475" s="317"/>
      <c r="M475" s="317"/>
      <c r="N475" s="317"/>
    </row>
    <row r="476" spans="5:14" ht="12.75">
      <c r="E476" s="317"/>
      <c r="F476" s="317"/>
      <c r="G476" s="317"/>
      <c r="H476" s="317"/>
      <c r="I476" s="317"/>
      <c r="J476" s="317"/>
      <c r="K476" s="317"/>
      <c r="L476" s="317"/>
      <c r="M476" s="317"/>
      <c r="N476" s="317"/>
    </row>
    <row r="477" spans="5:14" ht="12.75">
      <c r="E477" s="317"/>
      <c r="F477" s="317"/>
      <c r="G477" s="317"/>
      <c r="H477" s="317"/>
      <c r="I477" s="317"/>
      <c r="J477" s="317"/>
      <c r="K477" s="317"/>
      <c r="L477" s="317"/>
      <c r="M477" s="317"/>
      <c r="N477" s="317"/>
    </row>
    <row r="478" spans="5:14" ht="12.75">
      <c r="E478" s="317"/>
      <c r="F478" s="317"/>
      <c r="G478" s="317"/>
      <c r="H478" s="317"/>
      <c r="I478" s="317"/>
      <c r="J478" s="317"/>
      <c r="K478" s="317"/>
      <c r="L478" s="317"/>
      <c r="M478" s="317"/>
      <c r="N478" s="317"/>
    </row>
    <row r="479" spans="5:14" ht="12.75">
      <c r="E479" s="317"/>
      <c r="F479" s="317"/>
      <c r="G479" s="317"/>
      <c r="H479" s="317"/>
      <c r="I479" s="317"/>
      <c r="J479" s="317"/>
      <c r="K479" s="317"/>
      <c r="L479" s="317"/>
      <c r="M479" s="317"/>
      <c r="N479" s="317"/>
    </row>
    <row r="480" spans="5:14" ht="12.75">
      <c r="E480" s="317"/>
      <c r="F480" s="317"/>
      <c r="G480" s="317"/>
      <c r="H480" s="317"/>
      <c r="I480" s="317"/>
      <c r="J480" s="317"/>
      <c r="K480" s="317"/>
      <c r="L480" s="317"/>
      <c r="M480" s="317"/>
      <c r="N480" s="317"/>
    </row>
    <row r="481" spans="5:14" ht="12.75">
      <c r="E481" s="317"/>
      <c r="F481" s="317"/>
      <c r="G481" s="317"/>
      <c r="H481" s="317"/>
      <c r="I481" s="317"/>
      <c r="J481" s="317"/>
      <c r="K481" s="317"/>
      <c r="L481" s="317"/>
      <c r="M481" s="317"/>
      <c r="N481" s="317"/>
    </row>
    <row r="482" spans="5:14" ht="12.75">
      <c r="E482" s="317"/>
      <c r="F482" s="317"/>
      <c r="G482" s="317"/>
      <c r="H482" s="317"/>
      <c r="I482" s="317"/>
      <c r="J482" s="317"/>
      <c r="K482" s="317"/>
      <c r="L482" s="317"/>
      <c r="M482" s="317"/>
      <c r="N482" s="317"/>
    </row>
    <row r="483" spans="5:14" ht="12.75">
      <c r="E483" s="317"/>
      <c r="F483" s="317"/>
      <c r="G483" s="317"/>
      <c r="H483" s="317"/>
      <c r="I483" s="317"/>
      <c r="J483" s="317"/>
      <c r="K483" s="317"/>
      <c r="L483" s="317"/>
      <c r="M483" s="317"/>
      <c r="N483" s="317"/>
    </row>
    <row r="484" spans="5:14" ht="12.75">
      <c r="E484" s="317"/>
      <c r="F484" s="317"/>
      <c r="G484" s="317"/>
      <c r="H484" s="317"/>
      <c r="I484" s="317"/>
      <c r="J484" s="317"/>
      <c r="K484" s="317"/>
      <c r="L484" s="317"/>
      <c r="M484" s="317"/>
      <c r="N484" s="317"/>
    </row>
    <row r="485" spans="5:14" ht="12.75">
      <c r="E485" s="317"/>
      <c r="F485" s="317"/>
      <c r="G485" s="317"/>
      <c r="H485" s="317"/>
      <c r="I485" s="317"/>
      <c r="J485" s="317"/>
      <c r="K485" s="317"/>
      <c r="L485" s="317"/>
      <c r="M485" s="317"/>
      <c r="N485" s="317"/>
    </row>
    <row r="486" spans="5:14" ht="12.75">
      <c r="E486" s="317"/>
      <c r="F486" s="317"/>
      <c r="G486" s="317"/>
      <c r="H486" s="317"/>
      <c r="I486" s="317"/>
      <c r="J486" s="317"/>
      <c r="K486" s="317"/>
      <c r="L486" s="317"/>
      <c r="M486" s="317"/>
      <c r="N486" s="317"/>
    </row>
    <row r="487" spans="5:14" ht="12.75">
      <c r="E487" s="317"/>
      <c r="F487" s="317"/>
      <c r="G487" s="317"/>
      <c r="H487" s="317"/>
      <c r="I487" s="317"/>
      <c r="J487" s="317"/>
      <c r="K487" s="317"/>
      <c r="L487" s="317"/>
      <c r="M487" s="317"/>
      <c r="N487" s="317"/>
    </row>
    <row r="488" spans="5:14" ht="12.75">
      <c r="E488" s="317"/>
      <c r="F488" s="317"/>
      <c r="G488" s="317"/>
      <c r="H488" s="317"/>
      <c r="I488" s="317"/>
      <c r="J488" s="317"/>
      <c r="K488" s="317"/>
      <c r="L488" s="317"/>
      <c r="M488" s="317"/>
      <c r="N488" s="317"/>
    </row>
    <row r="489" spans="5:14" ht="12.75">
      <c r="E489" s="317"/>
      <c r="F489" s="317"/>
      <c r="G489" s="317"/>
      <c r="H489" s="317"/>
      <c r="I489" s="317"/>
      <c r="J489" s="317"/>
      <c r="K489" s="317"/>
      <c r="L489" s="317"/>
      <c r="M489" s="317"/>
      <c r="N489" s="317"/>
    </row>
    <row r="490" spans="5:14" ht="12.75">
      <c r="E490" s="317"/>
      <c r="F490" s="317"/>
      <c r="G490" s="317"/>
      <c r="H490" s="317"/>
      <c r="I490" s="317"/>
      <c r="J490" s="317"/>
      <c r="K490" s="317"/>
      <c r="L490" s="317"/>
      <c r="M490" s="317"/>
      <c r="N490" s="317"/>
    </row>
    <row r="491" spans="5:14" ht="12.75">
      <c r="E491" s="317"/>
      <c r="F491" s="317"/>
      <c r="G491" s="317"/>
      <c r="H491" s="317"/>
      <c r="I491" s="317"/>
      <c r="J491" s="317"/>
      <c r="K491" s="317"/>
      <c r="L491" s="317"/>
      <c r="M491" s="317"/>
      <c r="N491" s="317"/>
    </row>
    <row r="492" spans="5:14" ht="12.75">
      <c r="E492" s="317"/>
      <c r="F492" s="317"/>
      <c r="G492" s="317"/>
      <c r="H492" s="317"/>
      <c r="I492" s="317"/>
      <c r="J492" s="317"/>
      <c r="K492" s="317"/>
      <c r="L492" s="317"/>
      <c r="M492" s="317"/>
      <c r="N492" s="317"/>
    </row>
    <row r="493" spans="5:14" ht="12.75">
      <c r="E493" s="317"/>
      <c r="F493" s="317"/>
      <c r="G493" s="317"/>
      <c r="H493" s="317"/>
      <c r="I493" s="317"/>
      <c r="J493" s="317"/>
      <c r="K493" s="317"/>
      <c r="L493" s="317"/>
      <c r="M493" s="317"/>
      <c r="N493" s="317"/>
    </row>
    <row r="494" spans="5:14" ht="12.75">
      <c r="E494" s="317"/>
      <c r="F494" s="317"/>
      <c r="G494" s="317"/>
      <c r="H494" s="317"/>
      <c r="I494" s="317"/>
      <c r="J494" s="317"/>
      <c r="K494" s="317"/>
      <c r="L494" s="317"/>
      <c r="M494" s="317"/>
      <c r="N494" s="317"/>
    </row>
    <row r="495" spans="5:14" ht="12.75">
      <c r="E495" s="317"/>
      <c r="F495" s="317"/>
      <c r="G495" s="317"/>
      <c r="H495" s="317"/>
      <c r="I495" s="317"/>
      <c r="J495" s="317"/>
      <c r="K495" s="317"/>
      <c r="L495" s="317"/>
      <c r="M495" s="317"/>
      <c r="N495" s="317"/>
    </row>
    <row r="496" spans="5:14" ht="12.75">
      <c r="E496" s="317"/>
      <c r="F496" s="317"/>
      <c r="G496" s="317"/>
      <c r="H496" s="317"/>
      <c r="I496" s="317"/>
      <c r="J496" s="317"/>
      <c r="K496" s="317"/>
      <c r="L496" s="317"/>
      <c r="M496" s="317"/>
      <c r="N496" s="317"/>
    </row>
    <row r="497" spans="5:14" ht="12.75">
      <c r="E497" s="317"/>
      <c r="F497" s="317"/>
      <c r="G497" s="317"/>
      <c r="H497" s="317"/>
      <c r="I497" s="317"/>
      <c r="J497" s="317"/>
      <c r="K497" s="317"/>
      <c r="L497" s="317"/>
      <c r="M497" s="317"/>
      <c r="N497" s="317"/>
    </row>
    <row r="498" spans="5:14" ht="12.75">
      <c r="E498" s="317"/>
      <c r="F498" s="317"/>
      <c r="G498" s="317"/>
      <c r="H498" s="317"/>
      <c r="I498" s="317"/>
      <c r="J498" s="317"/>
      <c r="K498" s="317"/>
      <c r="L498" s="317"/>
      <c r="M498" s="317"/>
      <c r="N498" s="317"/>
    </row>
    <row r="499" spans="5:14" ht="12.75">
      <c r="E499" s="317"/>
      <c r="F499" s="317"/>
      <c r="G499" s="317"/>
      <c r="H499" s="317"/>
      <c r="I499" s="317"/>
      <c r="J499" s="317"/>
      <c r="K499" s="317"/>
      <c r="L499" s="317"/>
      <c r="M499" s="317"/>
      <c r="N499" s="317"/>
    </row>
    <row r="500" spans="5:14" ht="12.75">
      <c r="E500" s="317"/>
      <c r="F500" s="317"/>
      <c r="G500" s="317"/>
      <c r="H500" s="317"/>
      <c r="I500" s="317"/>
      <c r="J500" s="317"/>
      <c r="K500" s="317"/>
      <c r="L500" s="317"/>
      <c r="M500" s="317"/>
      <c r="N500" s="317"/>
    </row>
    <row r="501" spans="5:14" ht="12.75">
      <c r="E501" s="317"/>
      <c r="F501" s="317"/>
      <c r="G501" s="317"/>
      <c r="H501" s="317"/>
      <c r="I501" s="317"/>
      <c r="J501" s="317"/>
      <c r="K501" s="317"/>
      <c r="L501" s="317"/>
      <c r="M501" s="317"/>
      <c r="N501" s="317"/>
    </row>
    <row r="502" spans="5:14" ht="12.75">
      <c r="E502" s="317"/>
      <c r="F502" s="317"/>
      <c r="G502" s="317"/>
      <c r="H502" s="317"/>
      <c r="I502" s="317"/>
      <c r="J502" s="317"/>
      <c r="K502" s="317"/>
      <c r="L502" s="317"/>
      <c r="M502" s="317"/>
      <c r="N502" s="317"/>
    </row>
    <row r="503" spans="5:14" ht="12.75">
      <c r="E503" s="317"/>
      <c r="F503" s="317"/>
      <c r="G503" s="317"/>
      <c r="H503" s="317"/>
      <c r="I503" s="317"/>
      <c r="J503" s="317"/>
      <c r="K503" s="317"/>
      <c r="L503" s="317"/>
      <c r="M503" s="317"/>
      <c r="N503" s="317"/>
    </row>
    <row r="504" spans="5:14" ht="12.75">
      <c r="E504" s="317"/>
      <c r="F504" s="317"/>
      <c r="G504" s="317"/>
      <c r="H504" s="317"/>
      <c r="I504" s="317"/>
      <c r="J504" s="317"/>
      <c r="K504" s="317"/>
      <c r="L504" s="317"/>
      <c r="M504" s="317"/>
      <c r="N504" s="317"/>
    </row>
    <row r="505" spans="5:14" ht="12.75">
      <c r="E505" s="317"/>
      <c r="F505" s="317"/>
      <c r="G505" s="317"/>
      <c r="H505" s="317"/>
      <c r="I505" s="317"/>
      <c r="J505" s="317"/>
      <c r="K505" s="317"/>
      <c r="L505" s="317"/>
      <c r="M505" s="317"/>
      <c r="N505" s="317"/>
    </row>
    <row r="506" spans="5:14" ht="12.75">
      <c r="E506" s="317"/>
      <c r="F506" s="317"/>
      <c r="G506" s="317"/>
      <c r="H506" s="317"/>
      <c r="I506" s="317"/>
      <c r="J506" s="317"/>
      <c r="K506" s="317"/>
      <c r="L506" s="317"/>
      <c r="M506" s="317"/>
      <c r="N506" s="317"/>
    </row>
    <row r="507" spans="5:14" ht="12.75">
      <c r="E507" s="317"/>
      <c r="F507" s="317"/>
      <c r="G507" s="317"/>
      <c r="H507" s="317"/>
      <c r="I507" s="317"/>
      <c r="J507" s="317"/>
      <c r="K507" s="317"/>
      <c r="L507" s="317"/>
      <c r="M507" s="317"/>
      <c r="N507" s="317"/>
    </row>
    <row r="508" spans="5:14" ht="12.75">
      <c r="E508" s="317"/>
      <c r="F508" s="317"/>
      <c r="G508" s="317"/>
      <c r="H508" s="317"/>
      <c r="I508" s="317"/>
      <c r="J508" s="317"/>
      <c r="K508" s="317"/>
      <c r="L508" s="317"/>
      <c r="M508" s="317"/>
      <c r="N508" s="317"/>
    </row>
    <row r="509" spans="5:14" ht="12.75">
      <c r="E509" s="317"/>
      <c r="F509" s="317"/>
      <c r="G509" s="317"/>
      <c r="H509" s="317"/>
      <c r="I509" s="317"/>
      <c r="J509" s="317"/>
      <c r="K509" s="317"/>
      <c r="L509" s="317"/>
      <c r="M509" s="317"/>
      <c r="N509" s="317"/>
    </row>
    <row r="510" spans="5:14" ht="12.75">
      <c r="E510" s="317"/>
      <c r="F510" s="317"/>
      <c r="G510" s="317"/>
      <c r="H510" s="317"/>
      <c r="I510" s="317"/>
      <c r="J510" s="317"/>
      <c r="K510" s="317"/>
      <c r="L510" s="317"/>
      <c r="M510" s="317"/>
      <c r="N510" s="317"/>
    </row>
    <row r="511" spans="5:14" ht="12.75">
      <c r="E511" s="317"/>
      <c r="F511" s="317"/>
      <c r="G511" s="317"/>
      <c r="H511" s="317"/>
      <c r="I511" s="317"/>
      <c r="J511" s="317"/>
      <c r="K511" s="317"/>
      <c r="L511" s="317"/>
      <c r="M511" s="317"/>
      <c r="N511" s="317"/>
    </row>
    <row r="512" spans="5:14" ht="12.75">
      <c r="E512" s="317"/>
      <c r="F512" s="317"/>
      <c r="G512" s="317"/>
      <c r="H512" s="317"/>
      <c r="I512" s="317"/>
      <c r="J512" s="317"/>
      <c r="K512" s="317"/>
      <c r="L512" s="317"/>
      <c r="M512" s="317"/>
      <c r="N512" s="317"/>
    </row>
    <row r="513" spans="5:14" ht="12.75">
      <c r="E513" s="317"/>
      <c r="F513" s="317"/>
      <c r="G513" s="317"/>
      <c r="H513" s="317"/>
      <c r="I513" s="317"/>
      <c r="J513" s="317"/>
      <c r="K513" s="317"/>
      <c r="L513" s="317"/>
      <c r="M513" s="317"/>
      <c r="N513" s="317"/>
    </row>
    <row r="514" spans="5:14" ht="12.75">
      <c r="E514" s="317"/>
      <c r="F514" s="317"/>
      <c r="G514" s="317"/>
      <c r="H514" s="317"/>
      <c r="I514" s="317"/>
      <c r="J514" s="317"/>
      <c r="K514" s="317"/>
      <c r="L514" s="317"/>
      <c r="M514" s="317"/>
      <c r="N514" s="317"/>
    </row>
  </sheetData>
  <sheetProtection sheet="1" objects="1" scenarios="1" formatCells="0" formatColumns="0" formatRows="0"/>
  <mergeCells count="24">
    <mergeCell ref="J3:R3"/>
    <mergeCell ref="A6:A9"/>
    <mergeCell ref="B6:B9"/>
    <mergeCell ref="C6:C9"/>
    <mergeCell ref="D6:D9"/>
    <mergeCell ref="E6:X6"/>
    <mergeCell ref="Y6:Y9"/>
    <mergeCell ref="E7:N7"/>
    <mergeCell ref="O7:X7"/>
    <mergeCell ref="E8:E9"/>
    <mergeCell ref="F8:G8"/>
    <mergeCell ref="H8:I8"/>
    <mergeCell ref="J8:K8"/>
    <mergeCell ref="L8:L9"/>
    <mergeCell ref="M8:N8"/>
    <mergeCell ref="O8:O9"/>
    <mergeCell ref="P8:Q8"/>
    <mergeCell ref="R8:S8"/>
    <mergeCell ref="T8:U8"/>
    <mergeCell ref="V8:V9"/>
    <mergeCell ref="W8:X8"/>
    <mergeCell ref="B86:F86"/>
    <mergeCell ref="B88:F88"/>
    <mergeCell ref="T89:U89"/>
  </mergeCells>
  <conditionalFormatting sqref="F116:F388 G199:G388">
    <cfRule type="cellIs" priority="1" dxfId="0" operator="greaterThan" stopIfTrue="1">
      <formula>0</formula>
    </cfRule>
  </conditionalFormatting>
  <conditionalFormatting sqref="H21:H28 H30:H41 H44:H45 H47:H49 H52 H54:H55 H58:H59 H61:H65 H67:H83 J21 J23:J28 J30:J41 J44:J45 J47:J49 J52 J54:J55 J58:J59 J61:J65 J67:J83 M31 R21:R28 R30:R41 R44:R45 R47:R49 R52 R54:R55 R58:R59 R61:R65 R67:R83 T21:T28 T30:T41 T44:T45 T47:T49 T52 T54:T55 T58:T59 T61:T65 T67:T83">
    <cfRule type="expression" priority="2" dxfId="0" stopIfTrue="1">
      <formula>ISTEXT('Форма 2'!H21)</formula>
    </cfRule>
    <cfRule type="cellIs" priority="3" dxfId="0" operator="lessThan" stopIfTrue="1">
      <formula>0</formula>
    </cfRule>
    <cfRule type="cellIs" priority="4" dxfId="1" operator="lessThan" stopIfTrue="1">
      <formula>'Форма 2'!I21</formula>
    </cfRule>
  </conditionalFormatting>
  <conditionalFormatting sqref="I21:I28 I30:I41 I44:I45 I47:I49 I52 I54:I55 I58:I59 I61:I65 I67:I83 K21 K23:K28 K30:K41 K44:K45 K47:K49 K52 K54:K55 K58:K59 K61:K65 K68:K83 N31 S21:S28 S30:S41 S44:S45 S47:S49 S52 S54:S55 S58:S59 S61:S65 S67:S83 U21:U28 U30:U41 U44:U45 U47:U49 U52 U54:U55 U58:U59 U61:U65 U67:U83">
    <cfRule type="expression" priority="5" dxfId="0" stopIfTrue="1">
      <formula>ISTEXT('Форма 2'!I21)</formula>
    </cfRule>
    <cfRule type="cellIs" priority="6" dxfId="0" operator="lessThan" stopIfTrue="1">
      <formula>0</formula>
    </cfRule>
    <cfRule type="cellIs" priority="7" dxfId="1" operator="greaterThan" stopIfTrue="1">
      <formula>'Форма 2'!H21</formula>
    </cfRule>
  </conditionalFormatting>
  <conditionalFormatting sqref="C61:D65">
    <cfRule type="cellIs" priority="8" dxfId="2" operator="equal" stopIfTrue="1">
      <formula>"&lt;-- укажите код ФЦП в ячейке слева"</formula>
    </cfRule>
  </conditionalFormatting>
  <dataValidations count="14"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H82">
      <formula1>'Форма 2'!I82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I82">
      <formula1>0</formula1>
      <formula2>'Форма 2'!H82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J82">
      <formula1>'Форма 2'!K82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K82">
      <formula1>0</formula1>
      <formula2>'Форма 2'!J82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R82">
      <formula1>'Форма 2'!S82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S82">
      <formula1>0</formula1>
      <formula2>'Форма 2'!R82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T82">
      <formula1>'Форма 2'!U82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U82">
      <formula1>0</formula1>
      <formula2>'Форма 2'!T82</formula2>
    </dataValidation>
    <dataValidation allowBlank="1" sqref="A1:J2 M1:N2 P1:Q2 S1:IV1 R2:IV2 A3:D6 V3:IV3 E4:J4 N4:N5 P4:IV4 F5:H5 L5 O5:W5 Y5:IV9 E6:E8 B7:C9 O7:O10 F8 H8:M8 P8 R8:W8 H9:L9 R9:V9 A10:IV10 A11:D60 Y11:Y20 E17:IV17 Y29 Y42:Y43 Y46 Y50:Y51 Y53 Y56:Y57 Y60 A61:A83 C61:D65 B66:D66 Y66 C67:D82 Y82 B83:D83 A84:D99 Y84:Y514 A100:A105 C100:D115 B101:D105 A106:D115 A116:A386 A387:D514">
      <formula1>0</formula1>
      <formula2>0</formula2>
    </dataValidation>
    <dataValidation type="list" sqref="J3">
      <formula1>Субъекты_РФ</formula1>
      <formula2>0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E11:X16 E18:X20 E29:X29 E42:X43 E46:X46 E50:X51 E53:X53 E56:X57 E60:X60 E66:X66 E82:G82 L82:Q82 V82:X82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'Форма 2'!$B$115:$B$386</formula1>
      <formula2>0</formula2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82">
      <formula1>'Форма 2'!$B$100:$B$106</formula1>
      <formula2>0</formula2>
    </dataValidation>
    <dataValidation type="list" allowBlank="1" showInputMessage="1" showErrorMessage="1" promptTitle="Укажите госзаказчика" prompt="-МВД&#10;-МЧС&#10;-МЗ (Минздрав)&#10;-Минобрнауки&#10;-РА (Росавтодор)" errorTitle="Введите госзаказчика" error="Укажите одного из предложенных госзаказчиков" sqref="B67:B81">
      <formula1>'Форма 2'!$B$100:$B$106</formula1>
      <formula2>0</formula2>
    </dataValidation>
  </dataValidations>
  <hyperlinks>
    <hyperlink ref="J90" r:id="rId1" display="vladimirova_ev@kurganobl.ru"/>
  </hyperlinks>
  <printOptions/>
  <pageMargins left="0.19652777777777777" right="0.15763888888888888" top="0.3541666666666667" bottom="0.43333333333333335" header="0.5118055555555555" footer="0.27569444444444446"/>
  <pageSetup fitToHeight="5" fitToWidth="1" horizontalDpi="300" verticalDpi="300" orientation="landscape" paperSize="9"/>
  <headerFooter alignWithMargins="0">
    <oddFooter>&amp;CСтраница &amp;P из &amp;N</oddFooter>
  </headerFooter>
  <rowBreaks count="1" manualBreakCount="1">
    <brk id="59" max="255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6"/>
  <sheetViews>
    <sheetView zoomScale="85" zoomScaleNormal="85" zoomScaleSheetLayoutView="85" workbookViewId="0" topLeftCell="A1">
      <selection activeCell="B2" sqref="B2"/>
    </sheetView>
  </sheetViews>
  <sheetFormatPr defaultColWidth="9.00390625" defaultRowHeight="12.75" outlineLevelCol="1"/>
  <cols>
    <col min="1" max="1" width="12.875" style="6" customWidth="1"/>
    <col min="2" max="2" width="117.25390625" style="1" customWidth="1"/>
    <col min="3" max="3" width="13.375" style="1" customWidth="1"/>
    <col min="4" max="4" width="21.125" style="1" customWidth="1"/>
    <col min="5" max="5" width="0" style="1" hidden="1" customWidth="1" outlineLevel="1"/>
    <col min="6" max="7" width="9.125" style="1" customWidth="1"/>
    <col min="8" max="8" width="38.625" style="1" customWidth="1"/>
    <col min="9" max="16384" width="9.125" style="1" customWidth="1"/>
  </cols>
  <sheetData>
    <row r="1" spans="1:5" ht="12.75">
      <c r="A1" s="318"/>
      <c r="B1" s="319"/>
      <c r="C1" s="319"/>
      <c r="D1" s="289"/>
      <c r="E1" s="289"/>
    </row>
    <row r="2" spans="1:5" ht="25.5" customHeight="1">
      <c r="A2" s="318"/>
      <c r="B2" s="320" t="s">
        <v>873</v>
      </c>
      <c r="C2" s="319"/>
      <c r="D2" s="289"/>
      <c r="E2" s="289"/>
    </row>
    <row r="3" spans="1:5" ht="57" customHeight="1">
      <c r="A3" s="318"/>
      <c r="B3" s="321" t="s">
        <v>874</v>
      </c>
      <c r="C3" s="319"/>
      <c r="D3" s="289"/>
      <c r="E3" s="289"/>
    </row>
    <row r="4" spans="1:5" ht="12.75">
      <c r="A4" s="322" t="s">
        <v>875</v>
      </c>
      <c r="B4" s="323" t="s">
        <v>876</v>
      </c>
      <c r="C4" s="324" t="s">
        <v>877</v>
      </c>
      <c r="D4" s="289"/>
      <c r="E4" s="289"/>
    </row>
    <row r="5" spans="1:5" ht="12.75">
      <c r="A5" s="325"/>
      <c r="B5" s="326"/>
      <c r="C5" s="327"/>
      <c r="D5" s="289"/>
      <c r="E5" s="289"/>
    </row>
    <row r="6" spans="1:5" ht="12.75">
      <c r="A6" s="328"/>
      <c r="B6" s="329" t="s">
        <v>103</v>
      </c>
      <c r="C6" s="330"/>
      <c r="D6" s="289"/>
      <c r="E6" s="289"/>
    </row>
    <row r="7" spans="1:5" ht="12.75" customHeight="1">
      <c r="A7" s="331" t="s">
        <v>105</v>
      </c>
      <c r="B7" s="332" t="s">
        <v>878</v>
      </c>
      <c r="C7" s="333" t="s">
        <v>174</v>
      </c>
      <c r="D7" s="289"/>
      <c r="E7" s="289"/>
    </row>
    <row r="8" spans="1:5" ht="12.75">
      <c r="A8" s="331"/>
      <c r="B8" s="334" t="s">
        <v>879</v>
      </c>
      <c r="C8" s="333"/>
      <c r="D8" s="289"/>
      <c r="E8" s="289"/>
    </row>
    <row r="9" spans="1:5" ht="12.75">
      <c r="A9" s="331"/>
      <c r="B9" s="334" t="s">
        <v>880</v>
      </c>
      <c r="C9" s="333"/>
      <c r="D9" s="289"/>
      <c r="E9" s="289"/>
    </row>
    <row r="10" spans="1:5" ht="12.75">
      <c r="A10" s="331"/>
      <c r="B10" s="334" t="s">
        <v>881</v>
      </c>
      <c r="C10" s="333"/>
      <c r="D10" s="289"/>
      <c r="E10" s="289"/>
    </row>
    <row r="11" spans="1:5" ht="12.75">
      <c r="A11" s="335" t="s">
        <v>116</v>
      </c>
      <c r="B11" s="336" t="s">
        <v>882</v>
      </c>
      <c r="C11" s="333" t="s">
        <v>550</v>
      </c>
      <c r="D11" s="289"/>
      <c r="E11" s="289"/>
    </row>
    <row r="12" spans="1:5" ht="12.75">
      <c r="A12" s="335" t="s">
        <v>119</v>
      </c>
      <c r="B12" s="336" t="s">
        <v>553</v>
      </c>
      <c r="C12" s="333" t="s">
        <v>116</v>
      </c>
      <c r="D12" s="289"/>
      <c r="E12" s="289"/>
    </row>
    <row r="13" spans="1:5" ht="12.75">
      <c r="A13" s="335" t="s">
        <v>122</v>
      </c>
      <c r="B13" s="336" t="s">
        <v>883</v>
      </c>
      <c r="C13" s="333" t="s">
        <v>210</v>
      </c>
      <c r="D13" s="289"/>
      <c r="E13" s="289"/>
    </row>
    <row r="14" spans="1:5" ht="12.75">
      <c r="A14" s="335" t="s">
        <v>125</v>
      </c>
      <c r="B14" s="336" t="s">
        <v>884</v>
      </c>
      <c r="C14" s="333" t="s">
        <v>122</v>
      </c>
      <c r="D14" s="289"/>
      <c r="E14" s="289"/>
    </row>
    <row r="15" spans="1:5" ht="12.75">
      <c r="A15" s="335" t="s">
        <v>128</v>
      </c>
      <c r="B15" s="336" t="s">
        <v>700</v>
      </c>
      <c r="C15" s="333" t="s">
        <v>698</v>
      </c>
      <c r="D15" s="289"/>
      <c r="E15" s="289"/>
    </row>
    <row r="16" spans="1:5" ht="12.75">
      <c r="A16" s="337"/>
      <c r="B16" s="329" t="s">
        <v>131</v>
      </c>
      <c r="C16" s="338"/>
      <c r="D16" s="289"/>
      <c r="E16" s="289"/>
    </row>
    <row r="17" spans="1:5" ht="12.75">
      <c r="A17" s="335" t="s">
        <v>133</v>
      </c>
      <c r="B17" s="336" t="s">
        <v>885</v>
      </c>
      <c r="C17" s="333" t="s">
        <v>466</v>
      </c>
      <c r="D17" s="289"/>
      <c r="E17" s="289"/>
    </row>
    <row r="18" spans="1:5" ht="12.75">
      <c r="A18" s="335" t="s">
        <v>136</v>
      </c>
      <c r="B18" s="336" t="s">
        <v>886</v>
      </c>
      <c r="C18" s="333" t="s">
        <v>133</v>
      </c>
      <c r="D18" s="289"/>
      <c r="E18" s="289"/>
    </row>
    <row r="19" spans="1:5" ht="12.75">
      <c r="A19" s="335" t="s">
        <v>140</v>
      </c>
      <c r="B19" s="336" t="s">
        <v>473</v>
      </c>
      <c r="C19" s="333" t="s">
        <v>136</v>
      </c>
      <c r="D19" s="289"/>
      <c r="E19" s="289"/>
    </row>
    <row r="20" spans="1:5" ht="12.75">
      <c r="A20" s="335" t="s">
        <v>143</v>
      </c>
      <c r="B20" s="336" t="s">
        <v>477</v>
      </c>
      <c r="C20" s="333" t="s">
        <v>184</v>
      </c>
      <c r="D20" s="289"/>
      <c r="E20" s="289"/>
    </row>
    <row r="21" spans="1:5" ht="12.75">
      <c r="A21" s="335" t="s">
        <v>147</v>
      </c>
      <c r="B21" s="336" t="s">
        <v>479</v>
      </c>
      <c r="C21" s="333" t="s">
        <v>143</v>
      </c>
      <c r="D21" s="289"/>
      <c r="E21" s="289"/>
    </row>
    <row r="22" spans="1:5" ht="12.75">
      <c r="A22" s="335" t="s">
        <v>150</v>
      </c>
      <c r="B22" s="336" t="s">
        <v>887</v>
      </c>
      <c r="C22" s="333" t="s">
        <v>484</v>
      </c>
      <c r="D22" s="289"/>
      <c r="E22" s="289"/>
    </row>
    <row r="23" spans="1:5" ht="12.75">
      <c r="A23" s="335" t="s">
        <v>153</v>
      </c>
      <c r="B23" s="336" t="s">
        <v>575</v>
      </c>
      <c r="C23" s="333" t="s">
        <v>573</v>
      </c>
      <c r="D23" s="289"/>
      <c r="E23" s="289"/>
    </row>
    <row r="24" spans="1:5" ht="12.75">
      <c r="A24" s="335" t="s">
        <v>156</v>
      </c>
      <c r="B24" s="336" t="s">
        <v>812</v>
      </c>
      <c r="C24" s="333" t="s">
        <v>810</v>
      </c>
      <c r="D24" s="289"/>
      <c r="E24" s="289"/>
    </row>
    <row r="25" spans="1:5" ht="12.75">
      <c r="A25" s="335" t="s">
        <v>159</v>
      </c>
      <c r="B25" s="336" t="s">
        <v>888</v>
      </c>
      <c r="C25" s="333" t="s">
        <v>847</v>
      </c>
      <c r="D25" s="289"/>
      <c r="E25" s="289"/>
    </row>
    <row r="26" spans="1:5" ht="12.75">
      <c r="A26" s="335" t="s">
        <v>162</v>
      </c>
      <c r="B26" s="336" t="s">
        <v>864</v>
      </c>
      <c r="C26" s="333" t="s">
        <v>849</v>
      </c>
      <c r="D26" s="289"/>
      <c r="E26" s="289"/>
    </row>
    <row r="27" spans="1:5" ht="12.75">
      <c r="A27" s="335" t="s">
        <v>165</v>
      </c>
      <c r="B27" s="336" t="s">
        <v>867</v>
      </c>
      <c r="C27" s="333" t="s">
        <v>853</v>
      </c>
      <c r="D27" s="289"/>
      <c r="E27" s="289"/>
    </row>
    <row r="28" spans="1:5" ht="12.75">
      <c r="A28" s="335" t="s">
        <v>168</v>
      </c>
      <c r="B28" s="336" t="s">
        <v>868</v>
      </c>
      <c r="C28" s="333" t="s">
        <v>855</v>
      </c>
      <c r="D28" s="289"/>
      <c r="E28" s="289"/>
    </row>
    <row r="29" spans="1:5" ht="12.75">
      <c r="A29" s="339"/>
      <c r="B29" s="340"/>
      <c r="C29" s="333"/>
      <c r="D29" s="289"/>
      <c r="E29" s="289"/>
    </row>
    <row r="30" spans="1:5" ht="12.75">
      <c r="A30" s="337"/>
      <c r="B30" s="341" t="s">
        <v>889</v>
      </c>
      <c r="C30" s="338"/>
      <c r="D30" s="289"/>
      <c r="E30" s="289"/>
    </row>
    <row r="31" spans="1:5" ht="12.75">
      <c r="A31" s="342"/>
      <c r="B31" s="343"/>
      <c r="C31" s="344"/>
      <c r="D31" s="289"/>
      <c r="E31" s="289"/>
    </row>
    <row r="32" spans="1:5" ht="12.75">
      <c r="A32" s="337"/>
      <c r="B32" s="345" t="s">
        <v>103</v>
      </c>
      <c r="C32" s="338"/>
      <c r="D32" s="289"/>
      <c r="E32" s="289"/>
    </row>
    <row r="33" spans="1:5" ht="12.75">
      <c r="A33" s="335" t="s">
        <v>174</v>
      </c>
      <c r="B33" s="346" t="s">
        <v>424</v>
      </c>
      <c r="C33" s="333" t="s">
        <v>418</v>
      </c>
      <c r="D33" s="289"/>
      <c r="E33" s="289"/>
    </row>
    <row r="34" spans="1:5" ht="12.75">
      <c r="A34" s="335" t="s">
        <v>177</v>
      </c>
      <c r="B34" s="346" t="s">
        <v>426</v>
      </c>
      <c r="C34" s="333" t="s">
        <v>421</v>
      </c>
      <c r="D34" s="289"/>
      <c r="E34" s="289"/>
    </row>
    <row r="35" spans="1:5" ht="12.75">
      <c r="A35" s="337"/>
      <c r="B35" s="345" t="s">
        <v>131</v>
      </c>
      <c r="C35" s="338"/>
      <c r="D35" s="289"/>
      <c r="E35" s="289"/>
    </row>
    <row r="36" spans="1:5" ht="12.75">
      <c r="A36" s="335" t="s">
        <v>181</v>
      </c>
      <c r="B36" s="346" t="s">
        <v>461</v>
      </c>
      <c r="C36" s="333" t="s">
        <v>458</v>
      </c>
      <c r="D36" s="289"/>
      <c r="E36" s="289"/>
    </row>
    <row r="37" spans="1:5" ht="12.75">
      <c r="A37" s="335" t="s">
        <v>184</v>
      </c>
      <c r="B37" s="346" t="s">
        <v>890</v>
      </c>
      <c r="C37" s="333" t="s">
        <v>140</v>
      </c>
      <c r="D37" s="289"/>
      <c r="E37" s="289"/>
    </row>
    <row r="38" spans="1:5" ht="12.75">
      <c r="A38" s="335" t="s">
        <v>187</v>
      </c>
      <c r="B38" s="346" t="s">
        <v>507</v>
      </c>
      <c r="C38" s="333" t="s">
        <v>504</v>
      </c>
      <c r="D38" s="289"/>
      <c r="E38" s="289"/>
    </row>
    <row r="39" spans="1:5" ht="12.75">
      <c r="A39" s="347"/>
      <c r="B39" s="348"/>
      <c r="C39" s="349"/>
      <c r="D39" s="289"/>
      <c r="E39" s="289"/>
    </row>
    <row r="40" spans="1:5" ht="12.75">
      <c r="A40" s="350"/>
      <c r="B40" s="351" t="s">
        <v>891</v>
      </c>
      <c r="C40" s="352"/>
      <c r="D40" s="289"/>
      <c r="E40" s="289"/>
    </row>
    <row r="41" spans="1:5" ht="12.75">
      <c r="A41" s="353"/>
      <c r="B41" s="326"/>
      <c r="C41" s="354"/>
      <c r="D41" s="289"/>
      <c r="E41" s="289"/>
    </row>
    <row r="42" spans="1:5" ht="12.75">
      <c r="A42" s="337"/>
      <c r="B42" s="345" t="s">
        <v>103</v>
      </c>
      <c r="C42" s="338"/>
      <c r="D42" s="289"/>
      <c r="E42" s="289"/>
    </row>
    <row r="43" spans="1:5" ht="12.75">
      <c r="A43" s="335" t="s">
        <v>193</v>
      </c>
      <c r="B43" s="346" t="s">
        <v>892</v>
      </c>
      <c r="C43" s="333" t="s">
        <v>128</v>
      </c>
      <c r="D43" s="289"/>
      <c r="E43" s="289"/>
    </row>
    <row r="44" spans="1:5" ht="12.75">
      <c r="A44" s="337"/>
      <c r="B44" s="345" t="s">
        <v>131</v>
      </c>
      <c r="C44" s="338"/>
      <c r="D44" s="289"/>
      <c r="E44" s="289"/>
    </row>
    <row r="45" spans="1:5" ht="12.75">
      <c r="A45" s="335" t="s">
        <v>197</v>
      </c>
      <c r="B45" s="346" t="s">
        <v>746</v>
      </c>
      <c r="C45" s="333" t="s">
        <v>744</v>
      </c>
      <c r="D45" s="289"/>
      <c r="E45" s="289"/>
    </row>
    <row r="46" spans="1:5" ht="12.75">
      <c r="A46" s="335" t="s">
        <v>200</v>
      </c>
      <c r="B46" s="346" t="s">
        <v>747</v>
      </c>
      <c r="C46" s="333" t="s">
        <v>197</v>
      </c>
      <c r="D46" s="289"/>
      <c r="E46" s="289"/>
    </row>
    <row r="47" spans="1:5" ht="12.75">
      <c r="A47" s="347"/>
      <c r="B47" s="348"/>
      <c r="C47" s="349"/>
      <c r="D47" s="289"/>
      <c r="E47" s="289"/>
    </row>
    <row r="48" spans="1:5" ht="12.75">
      <c r="A48" s="350"/>
      <c r="B48" s="351" t="s">
        <v>893</v>
      </c>
      <c r="C48" s="338"/>
      <c r="D48" s="289"/>
      <c r="E48" s="289"/>
    </row>
    <row r="49" spans="1:5" ht="12.75">
      <c r="A49" s="347"/>
      <c r="B49" s="355"/>
      <c r="C49" s="349"/>
      <c r="D49" s="289"/>
      <c r="E49" s="289"/>
    </row>
    <row r="50" spans="1:5" ht="12.75">
      <c r="A50" s="337"/>
      <c r="B50" s="345" t="s">
        <v>103</v>
      </c>
      <c r="C50" s="338"/>
      <c r="D50" s="289"/>
      <c r="E50" s="289"/>
    </row>
    <row r="51" spans="1:5" ht="12.75">
      <c r="A51" s="335" t="s">
        <v>207</v>
      </c>
      <c r="B51" s="346" t="s">
        <v>894</v>
      </c>
      <c r="C51" s="333" t="s">
        <v>401</v>
      </c>
      <c r="D51" s="289"/>
      <c r="E51" s="289"/>
    </row>
    <row r="52" spans="1:5" ht="12.75">
      <c r="A52" s="335" t="s">
        <v>210</v>
      </c>
      <c r="B52" s="346" t="s">
        <v>554</v>
      </c>
      <c r="C52" s="333" t="s">
        <v>119</v>
      </c>
      <c r="D52" s="289"/>
      <c r="E52" s="289"/>
    </row>
    <row r="53" spans="1:5" ht="12.75">
      <c r="A53" s="356"/>
      <c r="B53" s="289"/>
      <c r="C53" s="289"/>
      <c r="D53" s="289"/>
      <c r="E53" s="289"/>
    </row>
    <row r="54" spans="1:5" ht="12.75">
      <c r="A54" s="356"/>
      <c r="B54" s="320" t="s">
        <v>895</v>
      </c>
      <c r="C54" s="289"/>
      <c r="D54" s="289"/>
      <c r="E54" s="289"/>
    </row>
    <row r="55" spans="1:5" ht="12.75">
      <c r="A55" s="357" t="s">
        <v>896</v>
      </c>
      <c r="B55" s="357" t="s">
        <v>897</v>
      </c>
      <c r="C55" s="357" t="s">
        <v>898</v>
      </c>
      <c r="D55" s="357" t="s">
        <v>899</v>
      </c>
      <c r="E55" s="357" t="s">
        <v>900</v>
      </c>
    </row>
    <row r="56" spans="1:5" ht="12.75">
      <c r="A56" s="358" t="s">
        <v>270</v>
      </c>
      <c r="B56" s="359" t="s">
        <v>271</v>
      </c>
      <c r="C56" s="360" t="s">
        <v>901</v>
      </c>
      <c r="D56" s="361" t="s">
        <v>902</v>
      </c>
      <c r="E56" s="362" t="s">
        <v>268</v>
      </c>
    </row>
    <row r="57" spans="1:5" ht="12.75">
      <c r="A57" s="358" t="s">
        <v>274</v>
      </c>
      <c r="B57" s="359" t="s">
        <v>275</v>
      </c>
      <c r="C57" s="360" t="s">
        <v>901</v>
      </c>
      <c r="D57" s="361" t="s">
        <v>902</v>
      </c>
      <c r="E57" s="362" t="s">
        <v>268</v>
      </c>
    </row>
    <row r="58" spans="1:5" ht="12.75">
      <c r="A58" s="358" t="s">
        <v>278</v>
      </c>
      <c r="B58" s="359" t="s">
        <v>279</v>
      </c>
      <c r="C58" s="360" t="s">
        <v>901</v>
      </c>
      <c r="D58" s="361" t="s">
        <v>902</v>
      </c>
      <c r="E58" s="362" t="s">
        <v>268</v>
      </c>
    </row>
    <row r="59" spans="1:5" ht="12.75">
      <c r="A59" s="358" t="s">
        <v>282</v>
      </c>
      <c r="B59" s="359" t="s">
        <v>283</v>
      </c>
      <c r="C59" s="360" t="s">
        <v>901</v>
      </c>
      <c r="D59" s="361" t="s">
        <v>903</v>
      </c>
      <c r="E59" s="362" t="s">
        <v>268</v>
      </c>
    </row>
    <row r="60" spans="1:5" ht="12.75">
      <c r="A60" s="358" t="s">
        <v>286</v>
      </c>
      <c r="B60" s="359" t="s">
        <v>287</v>
      </c>
      <c r="C60" s="360" t="s">
        <v>901</v>
      </c>
      <c r="D60" s="361" t="s">
        <v>903</v>
      </c>
      <c r="E60" s="362" t="s">
        <v>268</v>
      </c>
    </row>
    <row r="61" spans="1:5" ht="12.75">
      <c r="A61" s="358" t="s">
        <v>290</v>
      </c>
      <c r="B61" s="359" t="s">
        <v>291</v>
      </c>
      <c r="C61" s="360" t="s">
        <v>901</v>
      </c>
      <c r="D61" s="361" t="s">
        <v>904</v>
      </c>
      <c r="E61" s="362" t="s">
        <v>268</v>
      </c>
    </row>
    <row r="62" spans="1:5" ht="12.75">
      <c r="A62" s="358" t="s">
        <v>293</v>
      </c>
      <c r="B62" s="359" t="s">
        <v>294</v>
      </c>
      <c r="C62" s="360" t="s">
        <v>901</v>
      </c>
      <c r="D62" s="361" t="s">
        <v>905</v>
      </c>
      <c r="E62" s="362" t="s">
        <v>268</v>
      </c>
    </row>
    <row r="63" spans="1:5" ht="12.75">
      <c r="A63" s="358" t="s">
        <v>296</v>
      </c>
      <c r="B63" s="359" t="s">
        <v>297</v>
      </c>
      <c r="C63" s="360" t="s">
        <v>901</v>
      </c>
      <c r="D63" s="361" t="s">
        <v>905</v>
      </c>
      <c r="E63" s="362" t="s">
        <v>268</v>
      </c>
    </row>
    <row r="64" spans="1:5" ht="12.75">
      <c r="A64" s="358" t="s">
        <v>299</v>
      </c>
      <c r="B64" s="359" t="s">
        <v>300</v>
      </c>
      <c r="C64" s="360" t="s">
        <v>901</v>
      </c>
      <c r="D64" s="361" t="s">
        <v>905</v>
      </c>
      <c r="E64" s="362" t="s">
        <v>268</v>
      </c>
    </row>
    <row r="65" spans="1:5" ht="12.75">
      <c r="A65" s="358" t="s">
        <v>302</v>
      </c>
      <c r="B65" s="359" t="s">
        <v>303</v>
      </c>
      <c r="C65" s="360" t="s">
        <v>901</v>
      </c>
      <c r="D65" s="361" t="s">
        <v>905</v>
      </c>
      <c r="E65" s="362" t="s">
        <v>268</v>
      </c>
    </row>
    <row r="66" spans="1:5" ht="12.75">
      <c r="A66" s="358" t="s">
        <v>305</v>
      </c>
      <c r="B66" s="359" t="s">
        <v>306</v>
      </c>
      <c r="C66" s="360" t="s">
        <v>901</v>
      </c>
      <c r="D66" s="361" t="s">
        <v>903</v>
      </c>
      <c r="E66" s="362" t="s">
        <v>268</v>
      </c>
    </row>
    <row r="67" spans="1:5" ht="12.75">
      <c r="A67" s="358" t="s">
        <v>308</v>
      </c>
      <c r="B67" s="359" t="s">
        <v>309</v>
      </c>
      <c r="C67" s="360" t="s">
        <v>901</v>
      </c>
      <c r="D67" s="361" t="s">
        <v>903</v>
      </c>
      <c r="E67" s="362" t="s">
        <v>268</v>
      </c>
    </row>
    <row r="68" spans="1:5" ht="12.75">
      <c r="A68" s="358" t="s">
        <v>311</v>
      </c>
      <c r="B68" s="359" t="s">
        <v>312</v>
      </c>
      <c r="C68" s="360" t="s">
        <v>901</v>
      </c>
      <c r="D68" s="361" t="s">
        <v>903</v>
      </c>
      <c r="E68" s="362" t="s">
        <v>268</v>
      </c>
    </row>
    <row r="69" spans="1:5" ht="12.75">
      <c r="A69" s="358" t="s">
        <v>314</v>
      </c>
      <c r="B69" s="359" t="s">
        <v>315</v>
      </c>
      <c r="C69" s="360" t="s">
        <v>901</v>
      </c>
      <c r="D69" s="361" t="s">
        <v>903</v>
      </c>
      <c r="E69" s="362" t="s">
        <v>268</v>
      </c>
    </row>
    <row r="70" spans="1:5" ht="12.75">
      <c r="A70" s="358" t="s">
        <v>317</v>
      </c>
      <c r="B70" s="359" t="s">
        <v>318</v>
      </c>
      <c r="C70" s="360" t="s">
        <v>901</v>
      </c>
      <c r="D70" s="361" t="s">
        <v>905</v>
      </c>
      <c r="E70" s="362" t="s">
        <v>268</v>
      </c>
    </row>
    <row r="71" spans="1:5" ht="12.75">
      <c r="A71" s="358" t="s">
        <v>320</v>
      </c>
      <c r="B71" s="359" t="s">
        <v>321</v>
      </c>
      <c r="C71" s="360" t="s">
        <v>901</v>
      </c>
      <c r="D71" s="361" t="s">
        <v>905</v>
      </c>
      <c r="E71" s="362" t="s">
        <v>268</v>
      </c>
    </row>
    <row r="72" spans="1:5" ht="12.75">
      <c r="A72" s="358" t="s">
        <v>323</v>
      </c>
      <c r="B72" s="359" t="s">
        <v>324</v>
      </c>
      <c r="C72" s="360" t="s">
        <v>901</v>
      </c>
      <c r="D72" s="361" t="s">
        <v>905</v>
      </c>
      <c r="E72" s="362" t="s">
        <v>268</v>
      </c>
    </row>
    <row r="73" spans="1:5" ht="12.75">
      <c r="A73" s="358" t="s">
        <v>327</v>
      </c>
      <c r="B73" s="359" t="s">
        <v>328</v>
      </c>
      <c r="C73" s="360" t="s">
        <v>901</v>
      </c>
      <c r="D73" s="361" t="s">
        <v>905</v>
      </c>
      <c r="E73" s="362" t="s">
        <v>268</v>
      </c>
    </row>
    <row r="74" spans="1:5" ht="12.75">
      <c r="A74" s="358" t="s">
        <v>330</v>
      </c>
      <c r="B74" s="359" t="s">
        <v>331</v>
      </c>
      <c r="C74" s="360" t="s">
        <v>901</v>
      </c>
      <c r="D74" s="361" t="s">
        <v>905</v>
      </c>
      <c r="E74" s="362" t="s">
        <v>268</v>
      </c>
    </row>
    <row r="75" spans="1:5" ht="12.75">
      <c r="A75" s="358" t="s">
        <v>333</v>
      </c>
      <c r="B75" s="359" t="s">
        <v>334</v>
      </c>
      <c r="C75" s="360" t="s">
        <v>901</v>
      </c>
      <c r="D75" s="361" t="s">
        <v>905</v>
      </c>
      <c r="E75" s="362" t="s">
        <v>268</v>
      </c>
    </row>
    <row r="76" spans="1:5" ht="12.75">
      <c r="A76" s="358" t="s">
        <v>336</v>
      </c>
      <c r="B76" s="359" t="s">
        <v>337</v>
      </c>
      <c r="C76" s="360" t="s">
        <v>901</v>
      </c>
      <c r="D76" s="361" t="s">
        <v>905</v>
      </c>
      <c r="E76" s="362" t="s">
        <v>268</v>
      </c>
    </row>
    <row r="77" spans="1:5" ht="12.75">
      <c r="A77" s="358" t="s">
        <v>339</v>
      </c>
      <c r="B77" s="359" t="s">
        <v>340</v>
      </c>
      <c r="C77" s="360" t="s">
        <v>901</v>
      </c>
      <c r="D77" s="361" t="s">
        <v>905</v>
      </c>
      <c r="E77" s="362" t="s">
        <v>268</v>
      </c>
    </row>
    <row r="78" spans="1:5" ht="12.75">
      <c r="A78" s="358" t="s">
        <v>342</v>
      </c>
      <c r="B78" s="359" t="s">
        <v>343</v>
      </c>
      <c r="C78" s="360" t="s">
        <v>901</v>
      </c>
      <c r="D78" s="361" t="s">
        <v>905</v>
      </c>
      <c r="E78" s="362" t="s">
        <v>268</v>
      </c>
    </row>
    <row r="79" spans="1:5" ht="12.75">
      <c r="A79" s="358" t="s">
        <v>346</v>
      </c>
      <c r="B79" s="359" t="s">
        <v>347</v>
      </c>
      <c r="C79" s="360" t="s">
        <v>901</v>
      </c>
      <c r="D79" s="361" t="s">
        <v>905</v>
      </c>
      <c r="E79" s="362" t="s">
        <v>268</v>
      </c>
    </row>
    <row r="80" spans="1:5" ht="12.75">
      <c r="A80" s="358" t="s">
        <v>349</v>
      </c>
      <c r="B80" s="359" t="s">
        <v>350</v>
      </c>
      <c r="C80" s="360" t="s">
        <v>901</v>
      </c>
      <c r="D80" s="361" t="s">
        <v>905</v>
      </c>
      <c r="E80" s="362" t="s">
        <v>268</v>
      </c>
    </row>
    <row r="81" spans="1:5" ht="12.75">
      <c r="A81" s="358" t="s">
        <v>352</v>
      </c>
      <c r="B81" s="359" t="s">
        <v>353</v>
      </c>
      <c r="C81" s="360" t="s">
        <v>901</v>
      </c>
      <c r="D81" s="361" t="s">
        <v>905</v>
      </c>
      <c r="E81" s="362" t="s">
        <v>268</v>
      </c>
    </row>
    <row r="82" spans="1:5" ht="12.75">
      <c r="A82" s="358" t="s">
        <v>355</v>
      </c>
      <c r="B82" s="359" t="s">
        <v>356</v>
      </c>
      <c r="C82" s="360" t="s">
        <v>901</v>
      </c>
      <c r="D82" s="361" t="s">
        <v>905</v>
      </c>
      <c r="E82" s="362" t="s">
        <v>268</v>
      </c>
    </row>
    <row r="83" spans="1:5" ht="12.75">
      <c r="A83" s="358" t="s">
        <v>358</v>
      </c>
      <c r="B83" s="359" t="s">
        <v>359</v>
      </c>
      <c r="C83" s="360" t="s">
        <v>901</v>
      </c>
      <c r="D83" s="361" t="s">
        <v>906</v>
      </c>
      <c r="E83" s="362" t="s">
        <v>268</v>
      </c>
    </row>
    <row r="84" spans="1:5" ht="12.75">
      <c r="A84" s="358" t="s">
        <v>361</v>
      </c>
      <c r="B84" s="359" t="s">
        <v>362</v>
      </c>
      <c r="C84" s="360" t="s">
        <v>901</v>
      </c>
      <c r="D84" s="361" t="s">
        <v>905</v>
      </c>
      <c r="E84" s="362" t="s">
        <v>268</v>
      </c>
    </row>
    <row r="85" spans="1:5" ht="12.75">
      <c r="A85" s="358" t="s">
        <v>364</v>
      </c>
      <c r="B85" s="359" t="s">
        <v>365</v>
      </c>
      <c r="C85" s="360" t="s">
        <v>901</v>
      </c>
      <c r="D85" s="361" t="s">
        <v>905</v>
      </c>
      <c r="E85" s="362" t="s">
        <v>268</v>
      </c>
    </row>
    <row r="86" spans="1:5" ht="12.75">
      <c r="A86" s="358" t="s">
        <v>367</v>
      </c>
      <c r="B86" s="359" t="s">
        <v>368</v>
      </c>
      <c r="C86" s="360" t="s">
        <v>901</v>
      </c>
      <c r="D86" s="361" t="s">
        <v>903</v>
      </c>
      <c r="E86" s="362" t="s">
        <v>268</v>
      </c>
    </row>
    <row r="87" spans="1:5" ht="12.75">
      <c r="A87" s="358" t="s">
        <v>370</v>
      </c>
      <c r="B87" s="359" t="s">
        <v>371</v>
      </c>
      <c r="C87" s="360" t="s">
        <v>901</v>
      </c>
      <c r="D87" s="361" t="s">
        <v>903</v>
      </c>
      <c r="E87" s="362" t="s">
        <v>268</v>
      </c>
    </row>
    <row r="88" spans="1:5" ht="12.75">
      <c r="A88" s="358" t="s">
        <v>373</v>
      </c>
      <c r="B88" s="359" t="s">
        <v>374</v>
      </c>
      <c r="C88" s="360" t="s">
        <v>901</v>
      </c>
      <c r="D88" s="361" t="s">
        <v>903</v>
      </c>
      <c r="E88" s="362" t="s">
        <v>268</v>
      </c>
    </row>
    <row r="89" spans="1:5" ht="12.75">
      <c r="A89" s="358" t="s">
        <v>376</v>
      </c>
      <c r="B89" s="359" t="s">
        <v>377</v>
      </c>
      <c r="C89" s="360" t="s">
        <v>901</v>
      </c>
      <c r="D89" s="361" t="s">
        <v>903</v>
      </c>
      <c r="E89" s="362" t="s">
        <v>268</v>
      </c>
    </row>
    <row r="90" spans="1:5" ht="12.75">
      <c r="A90" s="358" t="s">
        <v>379</v>
      </c>
      <c r="B90" s="359" t="s">
        <v>380</v>
      </c>
      <c r="C90" s="360" t="s">
        <v>901</v>
      </c>
      <c r="D90" s="361" t="s">
        <v>903</v>
      </c>
      <c r="E90" s="362" t="s">
        <v>268</v>
      </c>
    </row>
    <row r="91" spans="1:5" ht="12.75">
      <c r="A91" s="358" t="s">
        <v>382</v>
      </c>
      <c r="B91" s="359" t="s">
        <v>383</v>
      </c>
      <c r="C91" s="360" t="s">
        <v>901</v>
      </c>
      <c r="D91" s="361" t="s">
        <v>903</v>
      </c>
      <c r="E91" s="362" t="s">
        <v>268</v>
      </c>
    </row>
    <row r="92" spans="1:5" ht="12.75">
      <c r="A92" s="358" t="s">
        <v>385</v>
      </c>
      <c r="B92" s="359" t="s">
        <v>386</v>
      </c>
      <c r="C92" s="360" t="s">
        <v>901</v>
      </c>
      <c r="D92" s="361" t="s">
        <v>903</v>
      </c>
      <c r="E92" s="362" t="s">
        <v>268</v>
      </c>
    </row>
    <row r="93" spans="1:5" ht="12.75">
      <c r="A93" s="358" t="s">
        <v>388</v>
      </c>
      <c r="B93" s="359" t="s">
        <v>389</v>
      </c>
      <c r="C93" s="360" t="s">
        <v>901</v>
      </c>
      <c r="D93" s="361" t="s">
        <v>903</v>
      </c>
      <c r="E93" s="362" t="s">
        <v>268</v>
      </c>
    </row>
    <row r="94" spans="1:5" ht="12.75">
      <c r="A94" s="358" t="s">
        <v>391</v>
      </c>
      <c r="B94" s="359" t="s">
        <v>392</v>
      </c>
      <c r="C94" s="360" t="s">
        <v>901</v>
      </c>
      <c r="D94" s="361" t="s">
        <v>903</v>
      </c>
      <c r="E94" s="362" t="s">
        <v>268</v>
      </c>
    </row>
    <row r="95" spans="1:5" ht="12.75">
      <c r="A95" s="358" t="s">
        <v>395</v>
      </c>
      <c r="B95" s="359" t="s">
        <v>396</v>
      </c>
      <c r="C95" s="360" t="s">
        <v>901</v>
      </c>
      <c r="D95" s="361" t="s">
        <v>903</v>
      </c>
      <c r="E95" s="362" t="s">
        <v>268</v>
      </c>
    </row>
    <row r="96" spans="1:5" ht="12.75">
      <c r="A96" s="358" t="s">
        <v>398</v>
      </c>
      <c r="B96" s="359" t="s">
        <v>399</v>
      </c>
      <c r="C96" s="360" t="s">
        <v>901</v>
      </c>
      <c r="D96" s="361" t="s">
        <v>903</v>
      </c>
      <c r="E96" s="362" t="s">
        <v>268</v>
      </c>
    </row>
    <row r="97" spans="1:5" ht="12.75">
      <c r="A97" s="358" t="s">
        <v>401</v>
      </c>
      <c r="B97" s="359" t="s">
        <v>402</v>
      </c>
      <c r="C97" s="360" t="s">
        <v>901</v>
      </c>
      <c r="D97" s="361" t="s">
        <v>906</v>
      </c>
      <c r="E97" s="362" t="s">
        <v>268</v>
      </c>
    </row>
    <row r="98" spans="1:5" ht="12.75">
      <c r="A98" s="358" t="s">
        <v>404</v>
      </c>
      <c r="B98" s="359" t="s">
        <v>405</v>
      </c>
      <c r="C98" s="360" t="s">
        <v>901</v>
      </c>
      <c r="D98" s="361" t="s">
        <v>906</v>
      </c>
      <c r="E98" s="362" t="s">
        <v>268</v>
      </c>
    </row>
    <row r="99" spans="1:5" ht="12.75">
      <c r="A99" s="358" t="s">
        <v>207</v>
      </c>
      <c r="B99" s="359" t="s">
        <v>407</v>
      </c>
      <c r="C99" s="363" t="s">
        <v>907</v>
      </c>
      <c r="D99" s="361" t="s">
        <v>905</v>
      </c>
      <c r="E99" s="364" t="s">
        <v>908</v>
      </c>
    </row>
    <row r="100" spans="1:5" ht="12.75">
      <c r="A100" s="358" t="s">
        <v>409</v>
      </c>
      <c r="B100" s="359" t="s">
        <v>410</v>
      </c>
      <c r="C100" s="363" t="s">
        <v>907</v>
      </c>
      <c r="D100" s="361" t="s">
        <v>905</v>
      </c>
      <c r="E100" s="364" t="s">
        <v>908</v>
      </c>
    </row>
    <row r="101" spans="1:5" ht="12.75">
      <c r="A101" s="358" t="s">
        <v>412</v>
      </c>
      <c r="B101" s="359" t="s">
        <v>413</v>
      </c>
      <c r="C101" s="363" t="s">
        <v>907</v>
      </c>
      <c r="D101" s="361" t="s">
        <v>903</v>
      </c>
      <c r="E101" s="362" t="s">
        <v>268</v>
      </c>
    </row>
    <row r="102" spans="1:5" ht="12.75">
      <c r="A102" s="358" t="s">
        <v>415</v>
      </c>
      <c r="B102" s="359" t="s">
        <v>416</v>
      </c>
      <c r="C102" s="360" t="s">
        <v>907</v>
      </c>
      <c r="D102" s="361" t="s">
        <v>906</v>
      </c>
      <c r="E102" s="362" t="s">
        <v>268</v>
      </c>
    </row>
    <row r="103" spans="1:5" ht="12.75">
      <c r="A103" s="358" t="s">
        <v>418</v>
      </c>
      <c r="B103" s="359" t="s">
        <v>419</v>
      </c>
      <c r="C103" s="360" t="s">
        <v>907</v>
      </c>
      <c r="D103" s="361" t="s">
        <v>906</v>
      </c>
      <c r="E103" s="362" t="s">
        <v>268</v>
      </c>
    </row>
    <row r="104" spans="1:5" ht="12.75">
      <c r="A104" s="358" t="s">
        <v>421</v>
      </c>
      <c r="B104" s="359" t="s">
        <v>422</v>
      </c>
      <c r="C104" s="363" t="s">
        <v>907</v>
      </c>
      <c r="D104" s="361" t="s">
        <v>903</v>
      </c>
      <c r="E104" s="362" t="s">
        <v>268</v>
      </c>
    </row>
    <row r="105" spans="1:5" ht="12.75">
      <c r="A105" s="358" t="s">
        <v>174</v>
      </c>
      <c r="B105" s="359" t="s">
        <v>424</v>
      </c>
      <c r="C105" s="363" t="s">
        <v>907</v>
      </c>
      <c r="D105" s="361" t="s">
        <v>903</v>
      </c>
      <c r="E105" s="362" t="s">
        <v>268</v>
      </c>
    </row>
    <row r="106" spans="1:5" ht="12.75">
      <c r="A106" s="358" t="s">
        <v>177</v>
      </c>
      <c r="B106" s="359" t="s">
        <v>426</v>
      </c>
      <c r="C106" s="363" t="s">
        <v>907</v>
      </c>
      <c r="D106" s="361" t="s">
        <v>903</v>
      </c>
      <c r="E106" s="364" t="s">
        <v>908</v>
      </c>
    </row>
    <row r="107" spans="1:5" ht="12.75">
      <c r="A107" s="358" t="s">
        <v>107</v>
      </c>
      <c r="B107" s="359" t="s">
        <v>428</v>
      </c>
      <c r="C107" s="360" t="s">
        <v>907</v>
      </c>
      <c r="D107" s="361" t="s">
        <v>906</v>
      </c>
      <c r="E107" s="364" t="s">
        <v>908</v>
      </c>
    </row>
    <row r="108" spans="1:5" ht="12.75">
      <c r="A108" s="358" t="s">
        <v>110</v>
      </c>
      <c r="B108" s="359" t="s">
        <v>430</v>
      </c>
      <c r="C108" s="360" t="s">
        <v>907</v>
      </c>
      <c r="D108" s="361" t="s">
        <v>906</v>
      </c>
      <c r="E108" s="364" t="s">
        <v>908</v>
      </c>
    </row>
    <row r="109" spans="1:5" ht="12.75">
      <c r="A109" s="358" t="s">
        <v>113</v>
      </c>
      <c r="B109" s="359" t="s">
        <v>432</v>
      </c>
      <c r="C109" s="360" t="s">
        <v>907</v>
      </c>
      <c r="D109" s="361" t="s">
        <v>906</v>
      </c>
      <c r="E109" s="364" t="s">
        <v>908</v>
      </c>
    </row>
    <row r="110" spans="1:5" ht="12.75">
      <c r="A110" s="358" t="s">
        <v>434</v>
      </c>
      <c r="B110" s="359" t="s">
        <v>435</v>
      </c>
      <c r="C110" s="363" t="s">
        <v>907</v>
      </c>
      <c r="D110" s="361" t="s">
        <v>905</v>
      </c>
      <c r="E110" s="362" t="s">
        <v>268</v>
      </c>
    </row>
    <row r="111" spans="1:5" ht="12.75">
      <c r="A111" s="358" t="s">
        <v>437</v>
      </c>
      <c r="B111" s="359" t="s">
        <v>438</v>
      </c>
      <c r="C111" s="363" t="s">
        <v>907</v>
      </c>
      <c r="D111" s="361" t="s">
        <v>905</v>
      </c>
      <c r="E111" s="362" t="s">
        <v>268</v>
      </c>
    </row>
    <row r="112" spans="1:5" ht="12.75">
      <c r="A112" s="358" t="s">
        <v>440</v>
      </c>
      <c r="B112" s="359" t="s">
        <v>441</v>
      </c>
      <c r="C112" s="363" t="s">
        <v>909</v>
      </c>
      <c r="D112" s="361" t="s">
        <v>903</v>
      </c>
      <c r="E112" s="362" t="s">
        <v>268</v>
      </c>
    </row>
    <row r="113" spans="1:5" ht="12.75">
      <c r="A113" s="358" t="s">
        <v>443</v>
      </c>
      <c r="B113" s="359" t="s">
        <v>444</v>
      </c>
      <c r="C113" s="363" t="s">
        <v>909</v>
      </c>
      <c r="D113" s="361" t="s">
        <v>903</v>
      </c>
      <c r="E113" s="362" t="s">
        <v>268</v>
      </c>
    </row>
    <row r="114" spans="1:5" ht="12.75">
      <c r="A114" s="358" t="s">
        <v>446</v>
      </c>
      <c r="B114" s="359" t="s">
        <v>447</v>
      </c>
      <c r="C114" s="363" t="s">
        <v>909</v>
      </c>
      <c r="D114" s="361" t="s">
        <v>902</v>
      </c>
      <c r="E114" s="362" t="s">
        <v>268</v>
      </c>
    </row>
    <row r="115" spans="1:5" ht="12.75">
      <c r="A115" s="358" t="s">
        <v>449</v>
      </c>
      <c r="B115" s="359" t="s">
        <v>450</v>
      </c>
      <c r="C115" s="363" t="s">
        <v>909</v>
      </c>
      <c r="D115" s="361" t="s">
        <v>903</v>
      </c>
      <c r="E115" s="362" t="s">
        <v>268</v>
      </c>
    </row>
    <row r="116" spans="1:5" ht="12.75">
      <c r="A116" s="358" t="s">
        <v>452</v>
      </c>
      <c r="B116" s="359" t="s">
        <v>453</v>
      </c>
      <c r="C116" s="363" t="s">
        <v>909</v>
      </c>
      <c r="D116" s="361" t="s">
        <v>903</v>
      </c>
      <c r="E116" s="362" t="s">
        <v>268</v>
      </c>
    </row>
    <row r="117" spans="1:5" ht="12.75">
      <c r="A117" s="358" t="s">
        <v>455</v>
      </c>
      <c r="B117" s="359" t="s">
        <v>456</v>
      </c>
      <c r="C117" s="363" t="s">
        <v>909</v>
      </c>
      <c r="D117" s="361" t="s">
        <v>904</v>
      </c>
      <c r="E117" s="362" t="s">
        <v>268</v>
      </c>
    </row>
    <row r="118" spans="1:5" ht="12.75">
      <c r="A118" s="358" t="s">
        <v>458</v>
      </c>
      <c r="B118" s="359" t="s">
        <v>459</v>
      </c>
      <c r="C118" s="363" t="s">
        <v>909</v>
      </c>
      <c r="D118" s="361" t="s">
        <v>905</v>
      </c>
      <c r="E118" s="362" t="s">
        <v>268</v>
      </c>
    </row>
    <row r="119" spans="1:5" ht="12.75">
      <c r="A119" s="358" t="s">
        <v>181</v>
      </c>
      <c r="B119" s="359" t="s">
        <v>461</v>
      </c>
      <c r="C119" s="363" t="s">
        <v>909</v>
      </c>
      <c r="D119" s="361" t="s">
        <v>903</v>
      </c>
      <c r="E119" s="364" t="s">
        <v>908</v>
      </c>
    </row>
    <row r="120" spans="1:5" ht="12.75">
      <c r="A120" s="358" t="s">
        <v>463</v>
      </c>
      <c r="B120" s="359" t="s">
        <v>464</v>
      </c>
      <c r="C120" s="363" t="s">
        <v>909</v>
      </c>
      <c r="D120" s="361" t="s">
        <v>905</v>
      </c>
      <c r="E120" s="362" t="s">
        <v>268</v>
      </c>
    </row>
    <row r="121" spans="1:5" ht="12.75">
      <c r="A121" s="358" t="s">
        <v>466</v>
      </c>
      <c r="B121" s="359" t="s">
        <v>467</v>
      </c>
      <c r="C121" s="363" t="s">
        <v>909</v>
      </c>
      <c r="D121" s="361" t="s">
        <v>905</v>
      </c>
      <c r="E121" s="362" t="s">
        <v>268</v>
      </c>
    </row>
    <row r="122" spans="1:5" ht="12.75">
      <c r="A122" s="358" t="s">
        <v>133</v>
      </c>
      <c r="B122" s="359" t="s">
        <v>469</v>
      </c>
      <c r="C122" s="363" t="s">
        <v>909</v>
      </c>
      <c r="D122" s="361" t="s">
        <v>906</v>
      </c>
      <c r="E122" s="364" t="s">
        <v>908</v>
      </c>
    </row>
    <row r="123" spans="1:5" ht="12.75">
      <c r="A123" s="358" t="s">
        <v>136</v>
      </c>
      <c r="B123" s="359" t="s">
        <v>471</v>
      </c>
      <c r="C123" s="363" t="s">
        <v>909</v>
      </c>
      <c r="D123" s="361" t="s">
        <v>904</v>
      </c>
      <c r="E123" s="364" t="s">
        <v>908</v>
      </c>
    </row>
    <row r="124" spans="1:5" ht="12.75">
      <c r="A124" s="358" t="s">
        <v>140</v>
      </c>
      <c r="B124" s="359" t="s">
        <v>473</v>
      </c>
      <c r="C124" s="363" t="s">
        <v>909</v>
      </c>
      <c r="D124" s="361" t="s">
        <v>904</v>
      </c>
      <c r="E124" s="364" t="s">
        <v>908</v>
      </c>
    </row>
    <row r="125" spans="1:5" ht="12.75">
      <c r="A125" s="358" t="s">
        <v>184</v>
      </c>
      <c r="B125" s="359" t="s">
        <v>475</v>
      </c>
      <c r="C125" s="363" t="s">
        <v>909</v>
      </c>
      <c r="D125" s="361" t="s">
        <v>903</v>
      </c>
      <c r="E125" s="364" t="s">
        <v>908</v>
      </c>
    </row>
    <row r="126" spans="1:5" ht="12.75">
      <c r="A126" s="358" t="s">
        <v>143</v>
      </c>
      <c r="B126" s="359" t="s">
        <v>477</v>
      </c>
      <c r="C126" s="363" t="s">
        <v>909</v>
      </c>
      <c r="D126" s="361" t="s">
        <v>906</v>
      </c>
      <c r="E126" s="362" t="s">
        <v>908</v>
      </c>
    </row>
    <row r="127" spans="1:5" ht="12.75">
      <c r="A127" s="358" t="s">
        <v>147</v>
      </c>
      <c r="B127" s="359" t="s">
        <v>479</v>
      </c>
      <c r="C127" s="363" t="s">
        <v>909</v>
      </c>
      <c r="D127" s="361" t="s">
        <v>906</v>
      </c>
      <c r="E127" s="362" t="s">
        <v>908</v>
      </c>
    </row>
    <row r="128" spans="1:5" ht="12.75">
      <c r="A128" s="358" t="s">
        <v>481</v>
      </c>
      <c r="B128" s="359" t="s">
        <v>482</v>
      </c>
      <c r="C128" s="363" t="s">
        <v>909</v>
      </c>
      <c r="D128" s="361" t="s">
        <v>903</v>
      </c>
      <c r="E128" s="362" t="s">
        <v>268</v>
      </c>
    </row>
    <row r="129" spans="1:5" ht="12.75">
      <c r="A129" s="358" t="s">
        <v>484</v>
      </c>
      <c r="B129" s="359" t="s">
        <v>485</v>
      </c>
      <c r="C129" s="363" t="s">
        <v>909</v>
      </c>
      <c r="D129" s="361" t="s">
        <v>905</v>
      </c>
      <c r="E129" s="362" t="s">
        <v>268</v>
      </c>
    </row>
    <row r="130" spans="1:5" ht="12.75">
      <c r="A130" s="358" t="s">
        <v>150</v>
      </c>
      <c r="B130" s="359" t="s">
        <v>487</v>
      </c>
      <c r="C130" s="363" t="s">
        <v>909</v>
      </c>
      <c r="D130" s="361" t="s">
        <v>904</v>
      </c>
      <c r="E130" s="362" t="s">
        <v>908</v>
      </c>
    </row>
    <row r="131" spans="1:5" ht="12.75">
      <c r="A131" s="358" t="s">
        <v>489</v>
      </c>
      <c r="B131" s="359" t="s">
        <v>490</v>
      </c>
      <c r="C131" s="363" t="s">
        <v>909</v>
      </c>
      <c r="D131" s="361" t="s">
        <v>903</v>
      </c>
      <c r="E131" s="362" t="s">
        <v>268</v>
      </c>
    </row>
    <row r="132" spans="1:5" ht="12.75">
      <c r="A132" s="358" t="s">
        <v>492</v>
      </c>
      <c r="B132" s="359" t="s">
        <v>493</v>
      </c>
      <c r="C132" s="363" t="s">
        <v>909</v>
      </c>
      <c r="D132" s="361" t="s">
        <v>905</v>
      </c>
      <c r="E132" s="362" t="s">
        <v>268</v>
      </c>
    </row>
    <row r="133" spans="1:5" ht="12.75">
      <c r="A133" s="358" t="s">
        <v>495</v>
      </c>
      <c r="B133" s="359" t="s">
        <v>496</v>
      </c>
      <c r="C133" s="363" t="s">
        <v>909</v>
      </c>
      <c r="D133" s="361" t="s">
        <v>905</v>
      </c>
      <c r="E133" s="362" t="s">
        <v>268</v>
      </c>
    </row>
    <row r="134" spans="1:5" ht="12.75">
      <c r="A134" s="358" t="s">
        <v>498</v>
      </c>
      <c r="B134" s="359" t="s">
        <v>499</v>
      </c>
      <c r="C134" s="363" t="s">
        <v>909</v>
      </c>
      <c r="D134" s="361" t="s">
        <v>903</v>
      </c>
      <c r="E134" s="362" t="s">
        <v>268</v>
      </c>
    </row>
    <row r="135" spans="1:5" ht="12.75">
      <c r="A135" s="358" t="s">
        <v>501</v>
      </c>
      <c r="B135" s="359" t="s">
        <v>502</v>
      </c>
      <c r="C135" s="363" t="s">
        <v>909</v>
      </c>
      <c r="D135" s="361" t="s">
        <v>903</v>
      </c>
      <c r="E135" s="362" t="s">
        <v>268</v>
      </c>
    </row>
    <row r="136" spans="1:5" ht="12.75">
      <c r="A136" s="358" t="s">
        <v>504</v>
      </c>
      <c r="B136" s="359" t="s">
        <v>505</v>
      </c>
      <c r="C136" s="363" t="s">
        <v>909</v>
      </c>
      <c r="D136" s="361" t="s">
        <v>903</v>
      </c>
      <c r="E136" s="362" t="s">
        <v>268</v>
      </c>
    </row>
    <row r="137" spans="1:5" ht="12.75">
      <c r="A137" s="358" t="s">
        <v>187</v>
      </c>
      <c r="B137" s="359" t="s">
        <v>507</v>
      </c>
      <c r="C137" s="363" t="s">
        <v>909</v>
      </c>
      <c r="D137" s="361" t="s">
        <v>903</v>
      </c>
      <c r="E137" s="362" t="s">
        <v>908</v>
      </c>
    </row>
    <row r="138" spans="1:5" ht="12.75">
      <c r="A138" s="358" t="s">
        <v>509</v>
      </c>
      <c r="B138" s="359" t="s">
        <v>510</v>
      </c>
      <c r="C138" s="363" t="s">
        <v>909</v>
      </c>
      <c r="D138" s="361" t="s">
        <v>905</v>
      </c>
      <c r="E138" s="362" t="s">
        <v>268</v>
      </c>
    </row>
    <row r="139" spans="1:5" ht="12.75">
      <c r="A139" s="358" t="s">
        <v>512</v>
      </c>
      <c r="B139" s="359" t="s">
        <v>513</v>
      </c>
      <c r="C139" s="363" t="s">
        <v>909</v>
      </c>
      <c r="D139" s="361" t="s">
        <v>905</v>
      </c>
      <c r="E139" s="362" t="s">
        <v>268</v>
      </c>
    </row>
    <row r="140" spans="1:5" ht="12.75">
      <c r="A140" s="358" t="s">
        <v>514</v>
      </c>
      <c r="B140" s="359" t="s">
        <v>515</v>
      </c>
      <c r="C140" s="363" t="s">
        <v>909</v>
      </c>
      <c r="D140" s="361" t="s">
        <v>902</v>
      </c>
      <c r="E140" s="362" t="s">
        <v>268</v>
      </c>
    </row>
    <row r="141" spans="1:5" ht="12.75">
      <c r="A141" s="358" t="s">
        <v>516</v>
      </c>
      <c r="B141" s="359" t="s">
        <v>517</v>
      </c>
      <c r="C141" s="363" t="s">
        <v>909</v>
      </c>
      <c r="D141" s="361" t="s">
        <v>902</v>
      </c>
      <c r="E141" s="362" t="s">
        <v>268</v>
      </c>
    </row>
    <row r="142" spans="1:5" ht="12.75">
      <c r="A142" s="358" t="s">
        <v>518</v>
      </c>
      <c r="B142" s="359" t="s">
        <v>519</v>
      </c>
      <c r="C142" s="363" t="s">
        <v>901</v>
      </c>
      <c r="D142" s="361" t="s">
        <v>906</v>
      </c>
      <c r="E142" s="362" t="s">
        <v>268</v>
      </c>
    </row>
    <row r="143" spans="1:5" ht="12.75">
      <c r="A143" s="358" t="s">
        <v>520</v>
      </c>
      <c r="B143" s="359" t="s">
        <v>521</v>
      </c>
      <c r="C143" s="363" t="s">
        <v>901</v>
      </c>
      <c r="D143" s="361" t="s">
        <v>906</v>
      </c>
      <c r="E143" s="362" t="s">
        <v>268</v>
      </c>
    </row>
    <row r="144" spans="1:5" ht="12.75">
      <c r="A144" s="358" t="s">
        <v>522</v>
      </c>
      <c r="B144" s="359" t="s">
        <v>523</v>
      </c>
      <c r="C144" s="363" t="s">
        <v>901</v>
      </c>
      <c r="D144" s="361" t="s">
        <v>906</v>
      </c>
      <c r="E144" s="362" t="s">
        <v>268</v>
      </c>
    </row>
    <row r="145" spans="1:5" ht="12.75">
      <c r="A145" s="358" t="s">
        <v>524</v>
      </c>
      <c r="B145" s="359" t="s">
        <v>525</v>
      </c>
      <c r="C145" s="363" t="s">
        <v>901</v>
      </c>
      <c r="D145" s="361" t="s">
        <v>906</v>
      </c>
      <c r="E145" s="362" t="s">
        <v>268</v>
      </c>
    </row>
    <row r="146" spans="1:5" ht="12.75">
      <c r="A146" s="358" t="s">
        <v>526</v>
      </c>
      <c r="B146" s="359" t="s">
        <v>527</v>
      </c>
      <c r="C146" s="363" t="s">
        <v>901</v>
      </c>
      <c r="D146" s="361" t="s">
        <v>906</v>
      </c>
      <c r="E146" s="362" t="s">
        <v>268</v>
      </c>
    </row>
    <row r="147" spans="1:5" ht="12.75">
      <c r="A147" s="358" t="s">
        <v>528</v>
      </c>
      <c r="B147" s="359" t="s">
        <v>529</v>
      </c>
      <c r="C147" s="360" t="s">
        <v>901</v>
      </c>
      <c r="D147" s="361" t="s">
        <v>905</v>
      </c>
      <c r="E147" s="362" t="s">
        <v>268</v>
      </c>
    </row>
    <row r="148" spans="1:5" ht="12.75">
      <c r="A148" s="358" t="s">
        <v>530</v>
      </c>
      <c r="B148" s="359" t="s">
        <v>531</v>
      </c>
      <c r="C148" s="363" t="s">
        <v>901</v>
      </c>
      <c r="D148" s="361" t="s">
        <v>906</v>
      </c>
      <c r="E148" s="362" t="s">
        <v>268</v>
      </c>
    </row>
    <row r="149" spans="1:5" ht="12.75">
      <c r="A149" s="358" t="s">
        <v>532</v>
      </c>
      <c r="B149" s="359" t="s">
        <v>533</v>
      </c>
      <c r="C149" s="363" t="s">
        <v>901</v>
      </c>
      <c r="D149" s="361" t="s">
        <v>906</v>
      </c>
      <c r="E149" s="362" t="s">
        <v>268</v>
      </c>
    </row>
    <row r="150" spans="1:5" ht="12.75">
      <c r="A150" s="358" t="s">
        <v>534</v>
      </c>
      <c r="B150" s="359" t="s">
        <v>535</v>
      </c>
      <c r="C150" s="360" t="s">
        <v>901</v>
      </c>
      <c r="D150" s="361" t="s">
        <v>905</v>
      </c>
      <c r="E150" s="362" t="s">
        <v>268</v>
      </c>
    </row>
    <row r="151" spans="1:5" ht="12.75">
      <c r="A151" s="358" t="s">
        <v>536</v>
      </c>
      <c r="B151" s="359" t="s">
        <v>537</v>
      </c>
      <c r="C151" s="360" t="s">
        <v>901</v>
      </c>
      <c r="D151" s="361" t="s">
        <v>905</v>
      </c>
      <c r="E151" s="362" t="s">
        <v>268</v>
      </c>
    </row>
    <row r="152" spans="1:5" ht="12.75">
      <c r="A152" s="358" t="s">
        <v>538</v>
      </c>
      <c r="B152" s="359" t="s">
        <v>539</v>
      </c>
      <c r="C152" s="363" t="s">
        <v>901</v>
      </c>
      <c r="D152" s="361" t="s">
        <v>906</v>
      </c>
      <c r="E152" s="362" t="s">
        <v>268</v>
      </c>
    </row>
    <row r="153" spans="1:5" ht="12.75">
      <c r="A153" s="358" t="s">
        <v>540</v>
      </c>
      <c r="B153" s="359" t="s">
        <v>541</v>
      </c>
      <c r="C153" s="363" t="s">
        <v>901</v>
      </c>
      <c r="D153" s="361" t="s">
        <v>906</v>
      </c>
      <c r="E153" s="362" t="s">
        <v>268</v>
      </c>
    </row>
    <row r="154" spans="1:5" ht="12.75">
      <c r="A154" s="358" t="s">
        <v>542</v>
      </c>
      <c r="B154" s="359" t="s">
        <v>543</v>
      </c>
      <c r="C154" s="360" t="s">
        <v>901</v>
      </c>
      <c r="D154" s="361" t="s">
        <v>905</v>
      </c>
      <c r="E154" s="362" t="s">
        <v>268</v>
      </c>
    </row>
    <row r="155" spans="1:5" ht="12.75">
      <c r="A155" s="358" t="s">
        <v>544</v>
      </c>
      <c r="B155" s="359" t="s">
        <v>545</v>
      </c>
      <c r="C155" s="360" t="s">
        <v>901</v>
      </c>
      <c r="D155" s="361" t="s">
        <v>905</v>
      </c>
      <c r="E155" s="362" t="s">
        <v>268</v>
      </c>
    </row>
    <row r="156" spans="1:5" ht="12.75">
      <c r="A156" s="358" t="s">
        <v>546</v>
      </c>
      <c r="B156" s="359" t="s">
        <v>547</v>
      </c>
      <c r="C156" s="360" t="s">
        <v>901</v>
      </c>
      <c r="D156" s="361" t="s">
        <v>905</v>
      </c>
      <c r="E156" s="362" t="s">
        <v>268</v>
      </c>
    </row>
    <row r="157" spans="1:5" ht="12.75">
      <c r="A157" s="358" t="s">
        <v>548</v>
      </c>
      <c r="B157" s="359" t="s">
        <v>549</v>
      </c>
      <c r="C157" s="360" t="s">
        <v>901</v>
      </c>
      <c r="D157" s="361" t="s">
        <v>906</v>
      </c>
      <c r="E157" s="362" t="s">
        <v>268</v>
      </c>
    </row>
    <row r="158" spans="1:5" ht="12.75">
      <c r="A158" s="358" t="s">
        <v>550</v>
      </c>
      <c r="B158" s="359" t="s">
        <v>551</v>
      </c>
      <c r="C158" s="360" t="s">
        <v>901</v>
      </c>
      <c r="D158" s="361" t="s">
        <v>906</v>
      </c>
      <c r="E158" s="362" t="s">
        <v>268</v>
      </c>
    </row>
    <row r="159" spans="1:5" ht="12.75">
      <c r="A159" s="358" t="s">
        <v>116</v>
      </c>
      <c r="B159" s="359" t="s">
        <v>910</v>
      </c>
      <c r="C159" s="363" t="s">
        <v>907</v>
      </c>
      <c r="D159" s="361" t="s">
        <v>906</v>
      </c>
      <c r="E159" s="362" t="s">
        <v>908</v>
      </c>
    </row>
    <row r="160" spans="1:5" ht="12.75">
      <c r="A160" s="358" t="s">
        <v>119</v>
      </c>
      <c r="B160" s="359" t="s">
        <v>553</v>
      </c>
      <c r="C160" s="363" t="s">
        <v>907</v>
      </c>
      <c r="D160" s="361" t="s">
        <v>906</v>
      </c>
      <c r="E160" s="362" t="s">
        <v>908</v>
      </c>
    </row>
    <row r="161" spans="1:5" ht="12.75">
      <c r="A161" s="358" t="s">
        <v>210</v>
      </c>
      <c r="B161" s="359" t="s">
        <v>554</v>
      </c>
      <c r="C161" s="363" t="s">
        <v>907</v>
      </c>
      <c r="D161" s="361" t="s">
        <v>905</v>
      </c>
      <c r="E161" s="362" t="s">
        <v>908</v>
      </c>
    </row>
    <row r="162" spans="1:5" ht="12.75">
      <c r="A162" s="358" t="s">
        <v>122</v>
      </c>
      <c r="B162" s="359" t="s">
        <v>555</v>
      </c>
      <c r="C162" s="363" t="s">
        <v>907</v>
      </c>
      <c r="D162" s="361" t="s">
        <v>906</v>
      </c>
      <c r="E162" s="362" t="s">
        <v>908</v>
      </c>
    </row>
    <row r="163" spans="1:5" ht="12.75">
      <c r="A163" s="358" t="s">
        <v>125</v>
      </c>
      <c r="B163" s="359" t="s">
        <v>556</v>
      </c>
      <c r="C163" s="363" t="s">
        <v>907</v>
      </c>
      <c r="D163" s="361" t="s">
        <v>906</v>
      </c>
      <c r="E163" s="362" t="s">
        <v>908</v>
      </c>
    </row>
    <row r="164" spans="1:5" ht="12.75">
      <c r="A164" s="358" t="s">
        <v>557</v>
      </c>
      <c r="B164" s="359" t="s">
        <v>558</v>
      </c>
      <c r="C164" s="363" t="s">
        <v>907</v>
      </c>
      <c r="D164" s="361" t="s">
        <v>906</v>
      </c>
      <c r="E164" s="362" t="s">
        <v>268</v>
      </c>
    </row>
    <row r="165" spans="1:5" ht="12.75">
      <c r="A165" s="358" t="s">
        <v>559</v>
      </c>
      <c r="B165" s="359" t="s">
        <v>560</v>
      </c>
      <c r="C165" s="363" t="s">
        <v>909</v>
      </c>
      <c r="D165" s="361" t="s">
        <v>906</v>
      </c>
      <c r="E165" s="362" t="s">
        <v>268</v>
      </c>
    </row>
    <row r="166" spans="1:5" ht="12.75">
      <c r="A166" s="358" t="s">
        <v>561</v>
      </c>
      <c r="B166" s="359" t="s">
        <v>562</v>
      </c>
      <c r="C166" s="363" t="s">
        <v>909</v>
      </c>
      <c r="D166" s="361" t="s">
        <v>906</v>
      </c>
      <c r="E166" s="362" t="s">
        <v>268</v>
      </c>
    </row>
    <row r="167" spans="1:5" ht="12.75">
      <c r="A167" s="358" t="s">
        <v>563</v>
      </c>
      <c r="B167" s="359" t="s">
        <v>564</v>
      </c>
      <c r="C167" s="363" t="s">
        <v>909</v>
      </c>
      <c r="D167" s="361" t="s">
        <v>906</v>
      </c>
      <c r="E167" s="362" t="s">
        <v>268</v>
      </c>
    </row>
    <row r="168" spans="1:5" ht="12.75">
      <c r="A168" s="358" t="s">
        <v>565</v>
      </c>
      <c r="B168" s="359" t="s">
        <v>566</v>
      </c>
      <c r="C168" s="363" t="s">
        <v>909</v>
      </c>
      <c r="D168" s="361" t="s">
        <v>906</v>
      </c>
      <c r="E168" s="362" t="s">
        <v>268</v>
      </c>
    </row>
    <row r="169" spans="1:5" ht="12.75">
      <c r="A169" s="358" t="s">
        <v>567</v>
      </c>
      <c r="B169" s="359" t="s">
        <v>568</v>
      </c>
      <c r="C169" s="363" t="s">
        <v>909</v>
      </c>
      <c r="D169" s="361" t="s">
        <v>906</v>
      </c>
      <c r="E169" s="362" t="s">
        <v>268</v>
      </c>
    </row>
    <row r="170" spans="1:5" ht="12.75">
      <c r="A170" s="358" t="s">
        <v>569</v>
      </c>
      <c r="B170" s="359" t="s">
        <v>570</v>
      </c>
      <c r="C170" s="363" t="s">
        <v>909</v>
      </c>
      <c r="D170" s="361" t="s">
        <v>906</v>
      </c>
      <c r="E170" s="362" t="s">
        <v>268</v>
      </c>
    </row>
    <row r="171" spans="1:5" ht="12.75">
      <c r="A171" s="358" t="s">
        <v>571</v>
      </c>
      <c r="B171" s="359" t="s">
        <v>572</v>
      </c>
      <c r="C171" s="363" t="s">
        <v>909</v>
      </c>
      <c r="D171" s="361" t="s">
        <v>906</v>
      </c>
      <c r="E171" s="362" t="s">
        <v>268</v>
      </c>
    </row>
    <row r="172" spans="1:5" ht="12.75">
      <c r="A172" s="358" t="s">
        <v>573</v>
      </c>
      <c r="B172" s="359" t="s">
        <v>574</v>
      </c>
      <c r="C172" s="363" t="s">
        <v>909</v>
      </c>
      <c r="D172" s="361" t="s">
        <v>906</v>
      </c>
      <c r="E172" s="362" t="s">
        <v>268</v>
      </c>
    </row>
    <row r="173" spans="1:5" ht="12.75">
      <c r="A173" s="358" t="s">
        <v>153</v>
      </c>
      <c r="B173" s="359" t="s">
        <v>575</v>
      </c>
      <c r="C173" s="363" t="s">
        <v>909</v>
      </c>
      <c r="D173" s="361" t="s">
        <v>906</v>
      </c>
      <c r="E173" s="362" t="s">
        <v>908</v>
      </c>
    </row>
    <row r="174" spans="1:5" ht="12.75">
      <c r="A174" s="358" t="s">
        <v>576</v>
      </c>
      <c r="B174" s="359" t="s">
        <v>577</v>
      </c>
      <c r="C174" s="360" t="s">
        <v>901</v>
      </c>
      <c r="D174" s="361" t="s">
        <v>902</v>
      </c>
      <c r="E174" s="362" t="s">
        <v>268</v>
      </c>
    </row>
    <row r="175" spans="1:5" ht="12.75">
      <c r="A175" s="358" t="s">
        <v>578</v>
      </c>
      <c r="B175" s="359" t="s">
        <v>579</v>
      </c>
      <c r="C175" s="363" t="s">
        <v>901</v>
      </c>
      <c r="D175" s="361" t="s">
        <v>906</v>
      </c>
      <c r="E175" s="362" t="s">
        <v>268</v>
      </c>
    </row>
    <row r="176" spans="1:5" ht="12.75">
      <c r="A176" s="358" t="s">
        <v>580</v>
      </c>
      <c r="B176" s="359" t="s">
        <v>581</v>
      </c>
      <c r="C176" s="363" t="s">
        <v>901</v>
      </c>
      <c r="D176" s="361" t="s">
        <v>906</v>
      </c>
      <c r="E176" s="362" t="s">
        <v>268</v>
      </c>
    </row>
    <row r="177" spans="1:5" ht="12.75">
      <c r="A177" s="358" t="s">
        <v>582</v>
      </c>
      <c r="B177" s="359" t="s">
        <v>583</v>
      </c>
      <c r="C177" s="360" t="s">
        <v>901</v>
      </c>
      <c r="D177" s="361" t="s">
        <v>902</v>
      </c>
      <c r="E177" s="362" t="s">
        <v>268</v>
      </c>
    </row>
    <row r="178" spans="1:5" ht="12.75">
      <c r="A178" s="358" t="s">
        <v>584</v>
      </c>
      <c r="B178" s="359" t="s">
        <v>585</v>
      </c>
      <c r="C178" s="360" t="s">
        <v>901</v>
      </c>
      <c r="D178" s="361" t="s">
        <v>902</v>
      </c>
      <c r="E178" s="362" t="s">
        <v>268</v>
      </c>
    </row>
    <row r="179" spans="1:5" ht="12.75">
      <c r="A179" s="358" t="s">
        <v>586</v>
      </c>
      <c r="B179" s="359" t="s">
        <v>587</v>
      </c>
      <c r="C179" s="363" t="s">
        <v>901</v>
      </c>
      <c r="D179" s="361" t="s">
        <v>906</v>
      </c>
      <c r="E179" s="362" t="s">
        <v>268</v>
      </c>
    </row>
    <row r="180" spans="1:5" ht="12.75">
      <c r="A180" s="358" t="s">
        <v>588</v>
      </c>
      <c r="B180" s="359" t="s">
        <v>589</v>
      </c>
      <c r="C180" s="360" t="s">
        <v>901</v>
      </c>
      <c r="D180" s="361" t="s">
        <v>902</v>
      </c>
      <c r="E180" s="362" t="s">
        <v>268</v>
      </c>
    </row>
    <row r="181" spans="1:5" ht="12.75">
      <c r="A181" s="358" t="s">
        <v>590</v>
      </c>
      <c r="B181" s="359" t="s">
        <v>591</v>
      </c>
      <c r="C181" s="360" t="s">
        <v>901</v>
      </c>
      <c r="D181" s="361" t="s">
        <v>902</v>
      </c>
      <c r="E181" s="362" t="s">
        <v>268</v>
      </c>
    </row>
    <row r="182" spans="1:5" ht="12.75">
      <c r="A182" s="358" t="s">
        <v>592</v>
      </c>
      <c r="B182" s="359" t="s">
        <v>593</v>
      </c>
      <c r="C182" s="360" t="s">
        <v>901</v>
      </c>
      <c r="D182" s="361" t="s">
        <v>902</v>
      </c>
      <c r="E182" s="362" t="s">
        <v>268</v>
      </c>
    </row>
    <row r="183" spans="1:5" ht="12.75">
      <c r="A183" s="358" t="s">
        <v>594</v>
      </c>
      <c r="B183" s="359" t="s">
        <v>595</v>
      </c>
      <c r="C183" s="360" t="s">
        <v>901</v>
      </c>
      <c r="D183" s="361" t="s">
        <v>902</v>
      </c>
      <c r="E183" s="362" t="s">
        <v>268</v>
      </c>
    </row>
    <row r="184" spans="1:5" ht="12.75">
      <c r="A184" s="358" t="s">
        <v>596</v>
      </c>
      <c r="B184" s="359" t="s">
        <v>597</v>
      </c>
      <c r="C184" s="360" t="s">
        <v>901</v>
      </c>
      <c r="D184" s="361" t="s">
        <v>902</v>
      </c>
      <c r="E184" s="362" t="s">
        <v>268</v>
      </c>
    </row>
    <row r="185" spans="1:5" ht="12.75">
      <c r="A185" s="358" t="s">
        <v>598</v>
      </c>
      <c r="B185" s="359" t="s">
        <v>599</v>
      </c>
      <c r="C185" s="360" t="s">
        <v>901</v>
      </c>
      <c r="D185" s="361" t="s">
        <v>902</v>
      </c>
      <c r="E185" s="362" t="s">
        <v>268</v>
      </c>
    </row>
    <row r="186" spans="1:5" ht="12.75">
      <c r="A186" s="358" t="s">
        <v>600</v>
      </c>
      <c r="B186" s="359" t="s">
        <v>601</v>
      </c>
      <c r="C186" s="360" t="s">
        <v>901</v>
      </c>
      <c r="D186" s="361" t="s">
        <v>902</v>
      </c>
      <c r="E186" s="362" t="s">
        <v>268</v>
      </c>
    </row>
    <row r="187" spans="1:5" ht="12.75">
      <c r="A187" s="358" t="s">
        <v>602</v>
      </c>
      <c r="B187" s="359" t="s">
        <v>603</v>
      </c>
      <c r="C187" s="360" t="s">
        <v>901</v>
      </c>
      <c r="D187" s="361" t="s">
        <v>902</v>
      </c>
      <c r="E187" s="362" t="s">
        <v>268</v>
      </c>
    </row>
    <row r="188" spans="1:5" ht="12.75">
      <c r="A188" s="358" t="s">
        <v>604</v>
      </c>
      <c r="B188" s="359" t="s">
        <v>605</v>
      </c>
      <c r="C188" s="360" t="s">
        <v>901</v>
      </c>
      <c r="D188" s="361" t="s">
        <v>902</v>
      </c>
      <c r="E188" s="362" t="s">
        <v>268</v>
      </c>
    </row>
    <row r="189" spans="1:5" ht="12.75">
      <c r="A189" s="358" t="s">
        <v>606</v>
      </c>
      <c r="B189" s="359" t="s">
        <v>607</v>
      </c>
      <c r="C189" s="360" t="s">
        <v>901</v>
      </c>
      <c r="D189" s="361" t="s">
        <v>902</v>
      </c>
      <c r="E189" s="362" t="s">
        <v>268</v>
      </c>
    </row>
    <row r="190" spans="1:5" ht="12.75">
      <c r="A190" s="358" t="s">
        <v>608</v>
      </c>
      <c r="B190" s="359" t="s">
        <v>609</v>
      </c>
      <c r="C190" s="360" t="s">
        <v>901</v>
      </c>
      <c r="D190" s="361" t="s">
        <v>902</v>
      </c>
      <c r="E190" s="362" t="s">
        <v>268</v>
      </c>
    </row>
    <row r="191" spans="1:5" ht="12.75">
      <c r="A191" s="358" t="s">
        <v>610</v>
      </c>
      <c r="B191" s="359" t="s">
        <v>611</v>
      </c>
      <c r="C191" s="360" t="s">
        <v>901</v>
      </c>
      <c r="D191" s="361" t="s">
        <v>902</v>
      </c>
      <c r="E191" s="362" t="s">
        <v>268</v>
      </c>
    </row>
    <row r="192" spans="1:5" ht="12.75">
      <c r="A192" s="358" t="s">
        <v>612</v>
      </c>
      <c r="B192" s="359" t="s">
        <v>613</v>
      </c>
      <c r="C192" s="360" t="s">
        <v>901</v>
      </c>
      <c r="D192" s="361" t="s">
        <v>902</v>
      </c>
      <c r="E192" s="362" t="s">
        <v>268</v>
      </c>
    </row>
    <row r="193" spans="1:5" ht="12.75">
      <c r="A193" s="358" t="s">
        <v>614</v>
      </c>
      <c r="B193" s="359" t="s">
        <v>615</v>
      </c>
      <c r="C193" s="360" t="s">
        <v>901</v>
      </c>
      <c r="D193" s="361" t="s">
        <v>902</v>
      </c>
      <c r="E193" s="362" t="s">
        <v>268</v>
      </c>
    </row>
    <row r="194" spans="1:5" ht="12.75">
      <c r="A194" s="358" t="s">
        <v>616</v>
      </c>
      <c r="B194" s="359" t="s">
        <v>617</v>
      </c>
      <c r="C194" s="360" t="s">
        <v>901</v>
      </c>
      <c r="D194" s="361" t="s">
        <v>902</v>
      </c>
      <c r="E194" s="362" t="s">
        <v>268</v>
      </c>
    </row>
    <row r="195" spans="1:5" ht="12.75">
      <c r="A195" s="358" t="s">
        <v>618</v>
      </c>
      <c r="B195" s="359" t="s">
        <v>619</v>
      </c>
      <c r="C195" s="360" t="s">
        <v>901</v>
      </c>
      <c r="D195" s="361" t="s">
        <v>902</v>
      </c>
      <c r="E195" s="362" t="s">
        <v>268</v>
      </c>
    </row>
    <row r="196" spans="1:5" ht="12.75">
      <c r="A196" s="358" t="s">
        <v>620</v>
      </c>
      <c r="B196" s="359" t="s">
        <v>621</v>
      </c>
      <c r="C196" s="360" t="s">
        <v>901</v>
      </c>
      <c r="D196" s="361" t="s">
        <v>902</v>
      </c>
      <c r="E196" s="362" t="s">
        <v>268</v>
      </c>
    </row>
    <row r="197" spans="1:5" ht="12.75">
      <c r="A197" s="358" t="s">
        <v>622</v>
      </c>
      <c r="B197" s="359" t="s">
        <v>623</v>
      </c>
      <c r="C197" s="360" t="s">
        <v>901</v>
      </c>
      <c r="D197" s="361" t="s">
        <v>911</v>
      </c>
      <c r="E197" s="362" t="s">
        <v>268</v>
      </c>
    </row>
    <row r="198" spans="1:5" ht="12.75">
      <c r="A198" s="358" t="s">
        <v>624</v>
      </c>
      <c r="B198" s="359" t="s">
        <v>625</v>
      </c>
      <c r="C198" s="360" t="s">
        <v>901</v>
      </c>
      <c r="D198" s="361" t="s">
        <v>911</v>
      </c>
      <c r="E198" s="362" t="s">
        <v>268</v>
      </c>
    </row>
    <row r="199" spans="1:5" ht="12.75">
      <c r="A199" s="358" t="s">
        <v>626</v>
      </c>
      <c r="B199" s="359" t="s">
        <v>627</v>
      </c>
      <c r="C199" s="360" t="s">
        <v>901</v>
      </c>
      <c r="D199" s="361" t="s">
        <v>911</v>
      </c>
      <c r="E199" s="362" t="s">
        <v>268</v>
      </c>
    </row>
    <row r="200" spans="1:5" ht="12.75">
      <c r="A200" s="358" t="s">
        <v>628</v>
      </c>
      <c r="B200" s="359" t="s">
        <v>629</v>
      </c>
      <c r="C200" s="360" t="s">
        <v>901</v>
      </c>
      <c r="D200" s="361" t="s">
        <v>911</v>
      </c>
      <c r="E200" s="362" t="s">
        <v>268</v>
      </c>
    </row>
    <row r="201" spans="1:5" ht="12.75">
      <c r="A201" s="358" t="s">
        <v>630</v>
      </c>
      <c r="B201" s="359" t="s">
        <v>631</v>
      </c>
      <c r="C201" s="360" t="s">
        <v>901</v>
      </c>
      <c r="D201" s="361" t="s">
        <v>911</v>
      </c>
      <c r="E201" s="362" t="s">
        <v>268</v>
      </c>
    </row>
    <row r="202" spans="1:5" ht="12.75">
      <c r="A202" s="358" t="s">
        <v>632</v>
      </c>
      <c r="B202" s="359" t="s">
        <v>633</v>
      </c>
      <c r="C202" s="360" t="s">
        <v>901</v>
      </c>
      <c r="D202" s="361" t="s">
        <v>911</v>
      </c>
      <c r="E202" s="362" t="s">
        <v>268</v>
      </c>
    </row>
    <row r="203" spans="1:5" ht="12.75">
      <c r="A203" s="358" t="s">
        <v>634</v>
      </c>
      <c r="B203" s="359" t="s">
        <v>635</v>
      </c>
      <c r="C203" s="360" t="s">
        <v>901</v>
      </c>
      <c r="D203" s="361" t="s">
        <v>911</v>
      </c>
      <c r="E203" s="362" t="s">
        <v>268</v>
      </c>
    </row>
    <row r="204" spans="1:5" ht="12.75">
      <c r="A204" s="358" t="s">
        <v>636</v>
      </c>
      <c r="B204" s="359" t="s">
        <v>637</v>
      </c>
      <c r="C204" s="360" t="s">
        <v>901</v>
      </c>
      <c r="D204" s="361" t="s">
        <v>911</v>
      </c>
      <c r="E204" s="362" t="s">
        <v>268</v>
      </c>
    </row>
    <row r="205" spans="1:5" ht="12.75">
      <c r="A205" s="358" t="s">
        <v>638</v>
      </c>
      <c r="B205" s="359" t="s">
        <v>639</v>
      </c>
      <c r="C205" s="360" t="s">
        <v>901</v>
      </c>
      <c r="D205" s="361" t="s">
        <v>911</v>
      </c>
      <c r="E205" s="362" t="s">
        <v>268</v>
      </c>
    </row>
    <row r="206" spans="1:5" ht="12.75">
      <c r="A206" s="358" t="s">
        <v>640</v>
      </c>
      <c r="B206" s="359" t="s">
        <v>641</v>
      </c>
      <c r="C206" s="360" t="s">
        <v>901</v>
      </c>
      <c r="D206" s="361" t="s">
        <v>911</v>
      </c>
      <c r="E206" s="362" t="s">
        <v>268</v>
      </c>
    </row>
    <row r="207" spans="1:5" ht="12.75">
      <c r="A207" s="358" t="s">
        <v>642</v>
      </c>
      <c r="B207" s="359" t="s">
        <v>643</v>
      </c>
      <c r="C207" s="360" t="s">
        <v>901</v>
      </c>
      <c r="D207" s="361" t="s">
        <v>911</v>
      </c>
      <c r="E207" s="362" t="s">
        <v>268</v>
      </c>
    </row>
    <row r="208" spans="1:5" ht="12.75">
      <c r="A208" s="358" t="s">
        <v>644</v>
      </c>
      <c r="B208" s="359" t="s">
        <v>645</v>
      </c>
      <c r="C208" s="360" t="s">
        <v>901</v>
      </c>
      <c r="D208" s="361" t="s">
        <v>911</v>
      </c>
      <c r="E208" s="362" t="s">
        <v>268</v>
      </c>
    </row>
    <row r="209" spans="1:5" ht="12.75">
      <c r="A209" s="358" t="s">
        <v>646</v>
      </c>
      <c r="B209" s="359" t="s">
        <v>647</v>
      </c>
      <c r="C209" s="360" t="s">
        <v>901</v>
      </c>
      <c r="D209" s="361" t="s">
        <v>911</v>
      </c>
      <c r="E209" s="362" t="s">
        <v>268</v>
      </c>
    </row>
    <row r="210" spans="1:5" ht="12.75">
      <c r="A210" s="358" t="s">
        <v>648</v>
      </c>
      <c r="B210" s="359" t="s">
        <v>649</v>
      </c>
      <c r="C210" s="360" t="s">
        <v>901</v>
      </c>
      <c r="D210" s="361" t="s">
        <v>911</v>
      </c>
      <c r="E210" s="362" t="s">
        <v>268</v>
      </c>
    </row>
    <row r="211" spans="1:5" ht="12.75">
      <c r="A211" s="358" t="s">
        <v>650</v>
      </c>
      <c r="B211" s="359" t="s">
        <v>651</v>
      </c>
      <c r="C211" s="360" t="s">
        <v>901</v>
      </c>
      <c r="D211" s="361" t="s">
        <v>911</v>
      </c>
      <c r="E211" s="362" t="s">
        <v>268</v>
      </c>
    </row>
    <row r="212" spans="1:5" ht="12.75">
      <c r="A212" s="358" t="s">
        <v>652</v>
      </c>
      <c r="B212" s="359" t="s">
        <v>653</v>
      </c>
      <c r="C212" s="360" t="s">
        <v>901</v>
      </c>
      <c r="D212" s="361" t="s">
        <v>911</v>
      </c>
      <c r="E212" s="362" t="s">
        <v>268</v>
      </c>
    </row>
    <row r="213" spans="1:5" ht="12.75">
      <c r="A213" s="358" t="s">
        <v>654</v>
      </c>
      <c r="B213" s="359" t="s">
        <v>655</v>
      </c>
      <c r="C213" s="360" t="s">
        <v>901</v>
      </c>
      <c r="D213" s="361" t="s">
        <v>911</v>
      </c>
      <c r="E213" s="362" t="s">
        <v>268</v>
      </c>
    </row>
    <row r="214" spans="1:5" ht="12.75">
      <c r="A214" s="358" t="s">
        <v>656</v>
      </c>
      <c r="B214" s="359" t="s">
        <v>657</v>
      </c>
      <c r="C214" s="360" t="s">
        <v>901</v>
      </c>
      <c r="D214" s="361" t="s">
        <v>911</v>
      </c>
      <c r="E214" s="362" t="s">
        <v>268</v>
      </c>
    </row>
    <row r="215" spans="1:5" ht="12.75">
      <c r="A215" s="358" t="s">
        <v>658</v>
      </c>
      <c r="B215" s="359" t="s">
        <v>659</v>
      </c>
      <c r="C215" s="360" t="s">
        <v>901</v>
      </c>
      <c r="D215" s="361" t="s">
        <v>911</v>
      </c>
      <c r="E215" s="362" t="s">
        <v>268</v>
      </c>
    </row>
    <row r="216" spans="1:5" ht="12.75">
      <c r="A216" s="358" t="s">
        <v>660</v>
      </c>
      <c r="B216" s="359" t="s">
        <v>661</v>
      </c>
      <c r="C216" s="360" t="s">
        <v>901</v>
      </c>
      <c r="D216" s="361" t="s">
        <v>911</v>
      </c>
      <c r="E216" s="362" t="s">
        <v>268</v>
      </c>
    </row>
    <row r="217" spans="1:5" ht="12.75">
      <c r="A217" s="358" t="s">
        <v>662</v>
      </c>
      <c r="B217" s="359" t="s">
        <v>663</v>
      </c>
      <c r="C217" s="360" t="s">
        <v>901</v>
      </c>
      <c r="D217" s="361" t="s">
        <v>902</v>
      </c>
      <c r="E217" s="362" t="s">
        <v>268</v>
      </c>
    </row>
    <row r="218" spans="1:5" ht="12.75">
      <c r="A218" s="358" t="s">
        <v>664</v>
      </c>
      <c r="B218" s="359" t="s">
        <v>665</v>
      </c>
      <c r="C218" s="360" t="s">
        <v>901</v>
      </c>
      <c r="D218" s="361" t="s">
        <v>902</v>
      </c>
      <c r="E218" s="362" t="s">
        <v>268</v>
      </c>
    </row>
    <row r="219" spans="1:5" ht="12.75">
      <c r="A219" s="358" t="s">
        <v>666</v>
      </c>
      <c r="B219" s="359" t="s">
        <v>667</v>
      </c>
      <c r="C219" s="360" t="s">
        <v>901</v>
      </c>
      <c r="D219" s="361" t="s">
        <v>902</v>
      </c>
      <c r="E219" s="362" t="s">
        <v>268</v>
      </c>
    </row>
    <row r="220" spans="1:5" ht="12.75">
      <c r="A220" s="358" t="s">
        <v>668</v>
      </c>
      <c r="B220" s="359" t="s">
        <v>669</v>
      </c>
      <c r="C220" s="360" t="s">
        <v>901</v>
      </c>
      <c r="D220" s="361" t="s">
        <v>902</v>
      </c>
      <c r="E220" s="362" t="s">
        <v>268</v>
      </c>
    </row>
    <row r="221" spans="1:5" ht="12.75">
      <c r="A221" s="358" t="s">
        <v>670</v>
      </c>
      <c r="B221" s="359" t="s">
        <v>671</v>
      </c>
      <c r="C221" s="360" t="s">
        <v>901</v>
      </c>
      <c r="D221" s="361" t="s">
        <v>902</v>
      </c>
      <c r="E221" s="362" t="s">
        <v>268</v>
      </c>
    </row>
    <row r="222" spans="1:5" ht="12.75">
      <c r="A222" s="358" t="s">
        <v>672</v>
      </c>
      <c r="B222" s="359" t="s">
        <v>673</v>
      </c>
      <c r="C222" s="360" t="s">
        <v>901</v>
      </c>
      <c r="D222" s="361" t="s">
        <v>902</v>
      </c>
      <c r="E222" s="362" t="s">
        <v>268</v>
      </c>
    </row>
    <row r="223" spans="1:5" ht="12.75">
      <c r="A223" s="358" t="s">
        <v>674</v>
      </c>
      <c r="B223" s="359" t="s">
        <v>675</v>
      </c>
      <c r="C223" s="360" t="s">
        <v>901</v>
      </c>
      <c r="D223" s="361" t="s">
        <v>906</v>
      </c>
      <c r="E223" s="362" t="s">
        <v>268</v>
      </c>
    </row>
    <row r="224" spans="1:5" ht="12.75">
      <c r="A224" s="358" t="s">
        <v>676</v>
      </c>
      <c r="B224" s="359" t="s">
        <v>677</v>
      </c>
      <c r="C224" s="363" t="s">
        <v>907</v>
      </c>
      <c r="D224" s="361" t="s">
        <v>902</v>
      </c>
      <c r="E224" s="362" t="s">
        <v>268</v>
      </c>
    </row>
    <row r="225" spans="1:5" ht="12.75">
      <c r="A225" s="358" t="s">
        <v>678</v>
      </c>
      <c r="B225" s="359" t="s">
        <v>679</v>
      </c>
      <c r="C225" s="363" t="s">
        <v>907</v>
      </c>
      <c r="D225" s="361" t="s">
        <v>911</v>
      </c>
      <c r="E225" s="362" t="s">
        <v>268</v>
      </c>
    </row>
    <row r="226" spans="1:5" ht="12.75">
      <c r="A226" s="358" t="s">
        <v>680</v>
      </c>
      <c r="B226" s="359" t="s">
        <v>681</v>
      </c>
      <c r="C226" s="363" t="s">
        <v>907</v>
      </c>
      <c r="D226" s="361" t="s">
        <v>902</v>
      </c>
      <c r="E226" s="362" t="s">
        <v>268</v>
      </c>
    </row>
    <row r="227" spans="1:5" ht="12.75">
      <c r="A227" s="358" t="s">
        <v>682</v>
      </c>
      <c r="B227" s="359" t="s">
        <v>683</v>
      </c>
      <c r="C227" s="363" t="s">
        <v>907</v>
      </c>
      <c r="D227" s="361" t="s">
        <v>902</v>
      </c>
      <c r="E227" s="362" t="s">
        <v>268</v>
      </c>
    </row>
    <row r="228" spans="1:5" ht="12.75">
      <c r="A228" s="358" t="s">
        <v>684</v>
      </c>
      <c r="B228" s="359" t="s">
        <v>685</v>
      </c>
      <c r="C228" s="363" t="s">
        <v>907</v>
      </c>
      <c r="D228" s="361" t="s">
        <v>902</v>
      </c>
      <c r="E228" s="362" t="s">
        <v>268</v>
      </c>
    </row>
    <row r="229" spans="1:5" ht="12.75">
      <c r="A229" s="358" t="s">
        <v>686</v>
      </c>
      <c r="B229" s="359" t="s">
        <v>687</v>
      </c>
      <c r="C229" s="363" t="s">
        <v>907</v>
      </c>
      <c r="D229" s="361" t="s">
        <v>902</v>
      </c>
      <c r="E229" s="362" t="s">
        <v>268</v>
      </c>
    </row>
    <row r="230" spans="1:5" ht="12.75">
      <c r="A230" s="358" t="s">
        <v>688</v>
      </c>
      <c r="B230" s="359" t="s">
        <v>689</v>
      </c>
      <c r="C230" s="363" t="s">
        <v>907</v>
      </c>
      <c r="D230" s="361" t="s">
        <v>911</v>
      </c>
      <c r="E230" s="362" t="s">
        <v>268</v>
      </c>
    </row>
    <row r="231" spans="1:5" ht="12.75">
      <c r="A231" s="358" t="s">
        <v>690</v>
      </c>
      <c r="B231" s="359" t="s">
        <v>691</v>
      </c>
      <c r="C231" s="363" t="s">
        <v>907</v>
      </c>
      <c r="D231" s="361" t="s">
        <v>902</v>
      </c>
      <c r="E231" s="362" t="s">
        <v>268</v>
      </c>
    </row>
    <row r="232" spans="1:5" ht="12.75">
      <c r="A232" s="358" t="s">
        <v>692</v>
      </c>
      <c r="B232" s="359" t="s">
        <v>693</v>
      </c>
      <c r="C232" s="363" t="s">
        <v>907</v>
      </c>
      <c r="D232" s="361" t="s">
        <v>906</v>
      </c>
      <c r="E232" s="362" t="s">
        <v>268</v>
      </c>
    </row>
    <row r="233" spans="1:5" ht="12.75">
      <c r="A233" s="358" t="s">
        <v>694</v>
      </c>
      <c r="B233" s="359" t="s">
        <v>695</v>
      </c>
      <c r="C233" s="363" t="s">
        <v>907</v>
      </c>
      <c r="D233" s="361" t="s">
        <v>902</v>
      </c>
      <c r="E233" s="362" t="s">
        <v>268</v>
      </c>
    </row>
    <row r="234" spans="1:5" ht="12.75">
      <c r="A234" s="358" t="s">
        <v>696</v>
      </c>
      <c r="B234" s="359" t="s">
        <v>697</v>
      </c>
      <c r="C234" s="363" t="s">
        <v>907</v>
      </c>
      <c r="D234" s="361" t="s">
        <v>902</v>
      </c>
      <c r="E234" s="362" t="s">
        <v>268</v>
      </c>
    </row>
    <row r="235" spans="1:5" ht="12.75">
      <c r="A235" s="358" t="s">
        <v>698</v>
      </c>
      <c r="B235" s="359" t="s">
        <v>699</v>
      </c>
      <c r="C235" s="363" t="s">
        <v>907</v>
      </c>
      <c r="D235" s="361" t="s">
        <v>902</v>
      </c>
      <c r="E235" s="362" t="s">
        <v>268</v>
      </c>
    </row>
    <row r="236" spans="1:5" ht="12.75">
      <c r="A236" s="358" t="s">
        <v>128</v>
      </c>
      <c r="B236" s="359" t="s">
        <v>700</v>
      </c>
      <c r="C236" s="363" t="s">
        <v>907</v>
      </c>
      <c r="D236" s="361" t="s">
        <v>906</v>
      </c>
      <c r="E236" s="362" t="s">
        <v>908</v>
      </c>
    </row>
    <row r="237" spans="1:5" ht="12.75">
      <c r="A237" s="358" t="s">
        <v>193</v>
      </c>
      <c r="B237" s="359" t="s">
        <v>701</v>
      </c>
      <c r="C237" s="363" t="s">
        <v>907</v>
      </c>
      <c r="D237" s="361" t="s">
        <v>902</v>
      </c>
      <c r="E237" s="362" t="s">
        <v>908</v>
      </c>
    </row>
    <row r="238" spans="1:5" ht="12.75">
      <c r="A238" s="358" t="s">
        <v>702</v>
      </c>
      <c r="B238" s="359" t="s">
        <v>703</v>
      </c>
      <c r="C238" s="363" t="s">
        <v>907</v>
      </c>
      <c r="D238" s="361" t="s">
        <v>902</v>
      </c>
      <c r="E238" s="362" t="s">
        <v>268</v>
      </c>
    </row>
    <row r="239" spans="1:5" ht="12.75">
      <c r="A239" s="358" t="s">
        <v>704</v>
      </c>
      <c r="B239" s="359" t="s">
        <v>705</v>
      </c>
      <c r="C239" s="363" t="s">
        <v>907</v>
      </c>
      <c r="D239" s="361" t="s">
        <v>911</v>
      </c>
      <c r="E239" s="362" t="s">
        <v>268</v>
      </c>
    </row>
    <row r="240" spans="1:5" ht="12.75">
      <c r="A240" s="358" t="s">
        <v>706</v>
      </c>
      <c r="B240" s="359" t="s">
        <v>707</v>
      </c>
      <c r="C240" s="363" t="s">
        <v>907</v>
      </c>
      <c r="D240" s="361" t="s">
        <v>902</v>
      </c>
      <c r="E240" s="362" t="s">
        <v>268</v>
      </c>
    </row>
    <row r="241" spans="1:5" ht="12.75">
      <c r="A241" s="358" t="s">
        <v>708</v>
      </c>
      <c r="B241" s="359" t="s">
        <v>709</v>
      </c>
      <c r="C241" s="363" t="s">
        <v>909</v>
      </c>
      <c r="D241" s="361" t="s">
        <v>902</v>
      </c>
      <c r="E241" s="362" t="s">
        <v>268</v>
      </c>
    </row>
    <row r="242" spans="1:5" ht="12.75">
      <c r="A242" s="358" t="s">
        <v>710</v>
      </c>
      <c r="B242" s="359" t="s">
        <v>711</v>
      </c>
      <c r="C242" s="363" t="s">
        <v>909</v>
      </c>
      <c r="D242" s="361" t="s">
        <v>902</v>
      </c>
      <c r="E242" s="362" t="s">
        <v>268</v>
      </c>
    </row>
    <row r="243" spans="1:5" ht="12.75">
      <c r="A243" s="358" t="s">
        <v>712</v>
      </c>
      <c r="B243" s="359" t="s">
        <v>713</v>
      </c>
      <c r="C243" s="363" t="s">
        <v>909</v>
      </c>
      <c r="D243" s="361" t="s">
        <v>902</v>
      </c>
      <c r="E243" s="362" t="s">
        <v>268</v>
      </c>
    </row>
    <row r="244" spans="1:5" ht="12.75">
      <c r="A244" s="358" t="s">
        <v>714</v>
      </c>
      <c r="B244" s="359" t="s">
        <v>715</v>
      </c>
      <c r="C244" s="363" t="s">
        <v>909</v>
      </c>
      <c r="D244" s="361" t="s">
        <v>902</v>
      </c>
      <c r="E244" s="362" t="s">
        <v>268</v>
      </c>
    </row>
    <row r="245" spans="1:5" ht="12.75">
      <c r="A245" s="358" t="s">
        <v>716</v>
      </c>
      <c r="B245" s="359" t="s">
        <v>717</v>
      </c>
      <c r="C245" s="363" t="s">
        <v>909</v>
      </c>
      <c r="D245" s="361" t="s">
        <v>902</v>
      </c>
      <c r="E245" s="362" t="s">
        <v>268</v>
      </c>
    </row>
    <row r="246" spans="1:5" ht="12.75">
      <c r="A246" s="358" t="s">
        <v>718</v>
      </c>
      <c r="B246" s="359" t="s">
        <v>719</v>
      </c>
      <c r="C246" s="363" t="s">
        <v>909</v>
      </c>
      <c r="D246" s="361" t="s">
        <v>902</v>
      </c>
      <c r="E246" s="362" t="s">
        <v>268</v>
      </c>
    </row>
    <row r="247" spans="1:5" ht="12.75">
      <c r="A247" s="358" t="s">
        <v>720</v>
      </c>
      <c r="B247" s="359" t="s">
        <v>721</v>
      </c>
      <c r="C247" s="363" t="s">
        <v>909</v>
      </c>
      <c r="D247" s="361" t="s">
        <v>902</v>
      </c>
      <c r="E247" s="362" t="s">
        <v>268</v>
      </c>
    </row>
    <row r="248" spans="1:5" ht="12.75">
      <c r="A248" s="358" t="s">
        <v>722</v>
      </c>
      <c r="B248" s="359" t="s">
        <v>723</v>
      </c>
      <c r="C248" s="363" t="s">
        <v>909</v>
      </c>
      <c r="D248" s="361" t="s">
        <v>902</v>
      </c>
      <c r="E248" s="362" t="s">
        <v>268</v>
      </c>
    </row>
    <row r="249" spans="1:5" ht="12.75">
      <c r="A249" s="358" t="s">
        <v>724</v>
      </c>
      <c r="B249" s="359" t="s">
        <v>725</v>
      </c>
      <c r="C249" s="363" t="s">
        <v>909</v>
      </c>
      <c r="D249" s="361" t="s">
        <v>902</v>
      </c>
      <c r="E249" s="362" t="s">
        <v>268</v>
      </c>
    </row>
    <row r="250" spans="1:5" ht="12.75">
      <c r="A250" s="358" t="s">
        <v>726</v>
      </c>
      <c r="B250" s="359" t="s">
        <v>727</v>
      </c>
      <c r="C250" s="363" t="s">
        <v>909</v>
      </c>
      <c r="D250" s="361" t="s">
        <v>902</v>
      </c>
      <c r="E250" s="362" t="s">
        <v>268</v>
      </c>
    </row>
    <row r="251" spans="1:5" ht="12.75">
      <c r="A251" s="358" t="s">
        <v>728</v>
      </c>
      <c r="B251" s="359" t="s">
        <v>729</v>
      </c>
      <c r="C251" s="363" t="s">
        <v>909</v>
      </c>
      <c r="D251" s="361" t="s">
        <v>902</v>
      </c>
      <c r="E251" s="362" t="s">
        <v>268</v>
      </c>
    </row>
    <row r="252" spans="1:5" ht="12.75">
      <c r="A252" s="358" t="s">
        <v>730</v>
      </c>
      <c r="B252" s="359" t="s">
        <v>731</v>
      </c>
      <c r="C252" s="363" t="s">
        <v>909</v>
      </c>
      <c r="D252" s="361" t="s">
        <v>902</v>
      </c>
      <c r="E252" s="362" t="s">
        <v>268</v>
      </c>
    </row>
    <row r="253" spans="1:5" ht="12.75">
      <c r="A253" s="358" t="s">
        <v>732</v>
      </c>
      <c r="B253" s="359" t="s">
        <v>733</v>
      </c>
      <c r="C253" s="363" t="s">
        <v>909</v>
      </c>
      <c r="D253" s="361" t="s">
        <v>902</v>
      </c>
      <c r="E253" s="362" t="s">
        <v>268</v>
      </c>
    </row>
    <row r="254" spans="1:5" ht="12.75">
      <c r="A254" s="358" t="s">
        <v>734</v>
      </c>
      <c r="B254" s="359" t="s">
        <v>735</v>
      </c>
      <c r="C254" s="363" t="s">
        <v>909</v>
      </c>
      <c r="D254" s="361" t="s">
        <v>902</v>
      </c>
      <c r="E254" s="362" t="s">
        <v>268</v>
      </c>
    </row>
    <row r="255" spans="1:5" ht="12.75">
      <c r="A255" s="358" t="s">
        <v>736</v>
      </c>
      <c r="B255" s="359" t="s">
        <v>737</v>
      </c>
      <c r="C255" s="363" t="s">
        <v>909</v>
      </c>
      <c r="D255" s="361" t="s">
        <v>902</v>
      </c>
      <c r="E255" s="362" t="s">
        <v>268</v>
      </c>
    </row>
    <row r="256" spans="1:5" ht="12.75">
      <c r="A256" s="358" t="s">
        <v>738</v>
      </c>
      <c r="B256" s="359" t="s">
        <v>739</v>
      </c>
      <c r="C256" s="363" t="s">
        <v>909</v>
      </c>
      <c r="D256" s="361" t="s">
        <v>902</v>
      </c>
      <c r="E256" s="362" t="s">
        <v>268</v>
      </c>
    </row>
    <row r="257" spans="1:5" ht="12.75">
      <c r="A257" s="358" t="s">
        <v>740</v>
      </c>
      <c r="B257" s="359" t="s">
        <v>741</v>
      </c>
      <c r="C257" s="363" t="s">
        <v>909</v>
      </c>
      <c r="D257" s="361" t="s">
        <v>902</v>
      </c>
      <c r="E257" s="362" t="s">
        <v>268</v>
      </c>
    </row>
    <row r="258" spans="1:5" ht="12.75">
      <c r="A258" s="358" t="s">
        <v>742</v>
      </c>
      <c r="B258" s="359" t="s">
        <v>743</v>
      </c>
      <c r="C258" s="363" t="s">
        <v>909</v>
      </c>
      <c r="D258" s="361" t="s">
        <v>902</v>
      </c>
      <c r="E258" s="362" t="s">
        <v>268</v>
      </c>
    </row>
    <row r="259" spans="1:5" ht="12.75">
      <c r="A259" s="358" t="s">
        <v>744</v>
      </c>
      <c r="B259" s="359" t="s">
        <v>745</v>
      </c>
      <c r="C259" s="363" t="s">
        <v>909</v>
      </c>
      <c r="D259" s="361" t="s">
        <v>902</v>
      </c>
      <c r="E259" s="362" t="s">
        <v>268</v>
      </c>
    </row>
    <row r="260" spans="1:5" ht="12.75">
      <c r="A260" s="358" t="s">
        <v>197</v>
      </c>
      <c r="B260" s="359" t="s">
        <v>746</v>
      </c>
      <c r="C260" s="363" t="s">
        <v>909</v>
      </c>
      <c r="D260" s="361" t="s">
        <v>902</v>
      </c>
      <c r="E260" s="362" t="s">
        <v>908</v>
      </c>
    </row>
    <row r="261" spans="1:5" ht="12.75">
      <c r="A261" s="358" t="s">
        <v>200</v>
      </c>
      <c r="B261" s="359" t="s">
        <v>747</v>
      </c>
      <c r="C261" s="363" t="s">
        <v>909</v>
      </c>
      <c r="D261" s="361" t="s">
        <v>902</v>
      </c>
      <c r="E261" s="362" t="s">
        <v>908</v>
      </c>
    </row>
    <row r="262" spans="1:5" ht="12.75">
      <c r="A262" s="358" t="s">
        <v>748</v>
      </c>
      <c r="B262" s="359" t="s">
        <v>749</v>
      </c>
      <c r="C262" s="363" t="s">
        <v>909</v>
      </c>
      <c r="D262" s="361" t="s">
        <v>902</v>
      </c>
      <c r="E262" s="362" t="s">
        <v>268</v>
      </c>
    </row>
    <row r="263" spans="1:5" ht="12.75">
      <c r="A263" s="358" t="s">
        <v>750</v>
      </c>
      <c r="B263" s="359" t="s">
        <v>751</v>
      </c>
      <c r="C263" s="363" t="s">
        <v>909</v>
      </c>
      <c r="D263" s="361" t="s">
        <v>902</v>
      </c>
      <c r="E263" s="362" t="s">
        <v>268</v>
      </c>
    </row>
    <row r="264" spans="1:5" ht="12.75">
      <c r="A264" s="358" t="s">
        <v>752</v>
      </c>
      <c r="B264" s="359" t="s">
        <v>753</v>
      </c>
      <c r="C264" s="363" t="s">
        <v>909</v>
      </c>
      <c r="D264" s="361" t="s">
        <v>902</v>
      </c>
      <c r="E264" s="362" t="s">
        <v>268</v>
      </c>
    </row>
    <row r="265" spans="1:5" ht="12.75">
      <c r="A265" s="358" t="s">
        <v>754</v>
      </c>
      <c r="B265" s="359" t="s">
        <v>755</v>
      </c>
      <c r="C265" s="363" t="s">
        <v>909</v>
      </c>
      <c r="D265" s="361" t="s">
        <v>902</v>
      </c>
      <c r="E265" s="362" t="s">
        <v>268</v>
      </c>
    </row>
    <row r="266" spans="1:5" ht="12.75">
      <c r="A266" s="358" t="s">
        <v>756</v>
      </c>
      <c r="B266" s="359" t="s">
        <v>757</v>
      </c>
      <c r="C266" s="363" t="s">
        <v>909</v>
      </c>
      <c r="D266" s="361" t="s">
        <v>902</v>
      </c>
      <c r="E266" s="362" t="s">
        <v>268</v>
      </c>
    </row>
    <row r="267" spans="1:5" ht="12.75">
      <c r="A267" s="358" t="s">
        <v>758</v>
      </c>
      <c r="B267" s="359" t="s">
        <v>759</v>
      </c>
      <c r="C267" s="363" t="s">
        <v>909</v>
      </c>
      <c r="D267" s="361" t="s">
        <v>902</v>
      </c>
      <c r="E267" s="362" t="s">
        <v>268</v>
      </c>
    </row>
    <row r="268" spans="1:5" ht="12.75">
      <c r="A268" s="358" t="s">
        <v>760</v>
      </c>
      <c r="B268" s="359" t="s">
        <v>761</v>
      </c>
      <c r="C268" s="363" t="s">
        <v>909</v>
      </c>
      <c r="D268" s="361" t="s">
        <v>902</v>
      </c>
      <c r="E268" s="362" t="s">
        <v>268</v>
      </c>
    </row>
    <row r="269" spans="1:5" ht="12.75">
      <c r="A269" s="358" t="s">
        <v>762</v>
      </c>
      <c r="B269" s="359" t="s">
        <v>763</v>
      </c>
      <c r="C269" s="363" t="s">
        <v>909</v>
      </c>
      <c r="D269" s="361" t="s">
        <v>911</v>
      </c>
      <c r="E269" s="362" t="s">
        <v>268</v>
      </c>
    </row>
    <row r="270" spans="1:5" ht="12.75">
      <c r="A270" s="358" t="s">
        <v>764</v>
      </c>
      <c r="B270" s="359" t="s">
        <v>765</v>
      </c>
      <c r="C270" s="363" t="s">
        <v>909</v>
      </c>
      <c r="D270" s="361" t="s">
        <v>911</v>
      </c>
      <c r="E270" s="362" t="s">
        <v>268</v>
      </c>
    </row>
    <row r="271" spans="1:5" ht="12.75">
      <c r="A271" s="358" t="s">
        <v>766</v>
      </c>
      <c r="B271" s="359" t="s">
        <v>767</v>
      </c>
      <c r="C271" s="363" t="s">
        <v>909</v>
      </c>
      <c r="D271" s="361" t="s">
        <v>911</v>
      </c>
      <c r="E271" s="362" t="s">
        <v>268</v>
      </c>
    </row>
    <row r="272" spans="1:5" ht="12.75">
      <c r="A272" s="358" t="s">
        <v>768</v>
      </c>
      <c r="B272" s="359" t="s">
        <v>769</v>
      </c>
      <c r="C272" s="363" t="s">
        <v>909</v>
      </c>
      <c r="D272" s="361" t="s">
        <v>911</v>
      </c>
      <c r="E272" s="362" t="s">
        <v>268</v>
      </c>
    </row>
    <row r="273" spans="1:5" ht="12.75">
      <c r="A273" s="358" t="s">
        <v>770</v>
      </c>
      <c r="B273" s="359" t="s">
        <v>771</v>
      </c>
      <c r="C273" s="363" t="s">
        <v>909</v>
      </c>
      <c r="D273" s="361" t="s">
        <v>911</v>
      </c>
      <c r="E273" s="362" t="s">
        <v>268</v>
      </c>
    </row>
    <row r="274" spans="1:5" ht="12.75">
      <c r="A274" s="358" t="s">
        <v>772</v>
      </c>
      <c r="B274" s="359" t="s">
        <v>773</v>
      </c>
      <c r="C274" s="363" t="s">
        <v>909</v>
      </c>
      <c r="D274" s="361" t="s">
        <v>911</v>
      </c>
      <c r="E274" s="362" t="s">
        <v>268</v>
      </c>
    </row>
    <row r="275" spans="1:5" ht="12.75">
      <c r="A275" s="358" t="s">
        <v>774</v>
      </c>
      <c r="B275" s="359" t="s">
        <v>775</v>
      </c>
      <c r="C275" s="363" t="s">
        <v>909</v>
      </c>
      <c r="D275" s="361" t="s">
        <v>911</v>
      </c>
      <c r="E275" s="362" t="s">
        <v>268</v>
      </c>
    </row>
    <row r="276" spans="1:5" ht="12.75">
      <c r="A276" s="358" t="s">
        <v>776</v>
      </c>
      <c r="B276" s="359" t="s">
        <v>777</v>
      </c>
      <c r="C276" s="363" t="s">
        <v>909</v>
      </c>
      <c r="D276" s="361" t="s">
        <v>911</v>
      </c>
      <c r="E276" s="362" t="s">
        <v>268</v>
      </c>
    </row>
    <row r="277" spans="1:5" ht="12.75">
      <c r="A277" s="358" t="s">
        <v>778</v>
      </c>
      <c r="B277" s="359" t="s">
        <v>779</v>
      </c>
      <c r="C277" s="363" t="s">
        <v>909</v>
      </c>
      <c r="D277" s="361" t="s">
        <v>911</v>
      </c>
      <c r="E277" s="362" t="s">
        <v>268</v>
      </c>
    </row>
    <row r="278" spans="1:5" ht="12.75">
      <c r="A278" s="358" t="s">
        <v>780</v>
      </c>
      <c r="B278" s="359" t="s">
        <v>781</v>
      </c>
      <c r="C278" s="363" t="s">
        <v>909</v>
      </c>
      <c r="D278" s="361" t="s">
        <v>911</v>
      </c>
      <c r="E278" s="362" t="s">
        <v>268</v>
      </c>
    </row>
    <row r="279" spans="1:5" ht="12.75">
      <c r="A279" s="358" t="s">
        <v>782</v>
      </c>
      <c r="B279" s="359" t="s">
        <v>783</v>
      </c>
      <c r="C279" s="363" t="s">
        <v>909</v>
      </c>
      <c r="D279" s="361" t="s">
        <v>911</v>
      </c>
      <c r="E279" s="362" t="s">
        <v>268</v>
      </c>
    </row>
    <row r="280" spans="1:5" ht="12.75">
      <c r="A280" s="358" t="s">
        <v>784</v>
      </c>
      <c r="B280" s="359" t="s">
        <v>785</v>
      </c>
      <c r="C280" s="363" t="s">
        <v>909</v>
      </c>
      <c r="D280" s="361" t="s">
        <v>911</v>
      </c>
      <c r="E280" s="362" t="s">
        <v>268</v>
      </c>
    </row>
    <row r="281" spans="1:5" ht="12.75">
      <c r="A281" s="358" t="s">
        <v>786</v>
      </c>
      <c r="B281" s="359" t="s">
        <v>787</v>
      </c>
      <c r="C281" s="363" t="s">
        <v>909</v>
      </c>
      <c r="D281" s="361" t="s">
        <v>911</v>
      </c>
      <c r="E281" s="362" t="s">
        <v>268</v>
      </c>
    </row>
    <row r="282" spans="1:5" ht="12.75">
      <c r="A282" s="358" t="s">
        <v>788</v>
      </c>
      <c r="B282" s="359" t="s">
        <v>789</v>
      </c>
      <c r="C282" s="363" t="s">
        <v>909</v>
      </c>
      <c r="D282" s="361" t="s">
        <v>911</v>
      </c>
      <c r="E282" s="362" t="s">
        <v>268</v>
      </c>
    </row>
    <row r="283" spans="1:5" ht="12.75">
      <c r="A283" s="358" t="s">
        <v>790</v>
      </c>
      <c r="B283" s="359" t="s">
        <v>791</v>
      </c>
      <c r="C283" s="363" t="s">
        <v>909</v>
      </c>
      <c r="D283" s="361" t="s">
        <v>911</v>
      </c>
      <c r="E283" s="362" t="s">
        <v>268</v>
      </c>
    </row>
    <row r="284" spans="1:5" ht="12.75">
      <c r="A284" s="358" t="s">
        <v>792</v>
      </c>
      <c r="B284" s="359" t="s">
        <v>793</v>
      </c>
      <c r="C284" s="363" t="s">
        <v>909</v>
      </c>
      <c r="D284" s="361" t="s">
        <v>911</v>
      </c>
      <c r="E284" s="362" t="s">
        <v>268</v>
      </c>
    </row>
    <row r="285" spans="1:5" ht="12.75">
      <c r="A285" s="358" t="s">
        <v>794</v>
      </c>
      <c r="B285" s="359" t="s">
        <v>795</v>
      </c>
      <c r="C285" s="363" t="s">
        <v>909</v>
      </c>
      <c r="D285" s="361" t="s">
        <v>911</v>
      </c>
      <c r="E285" s="362" t="s">
        <v>268</v>
      </c>
    </row>
    <row r="286" spans="1:5" ht="12.75">
      <c r="A286" s="358" t="s">
        <v>796</v>
      </c>
      <c r="B286" s="359" t="s">
        <v>797</v>
      </c>
      <c r="C286" s="363" t="s">
        <v>909</v>
      </c>
      <c r="D286" s="361" t="s">
        <v>911</v>
      </c>
      <c r="E286" s="362" t="s">
        <v>268</v>
      </c>
    </row>
    <row r="287" spans="1:5" ht="12.75">
      <c r="A287" s="358" t="s">
        <v>798</v>
      </c>
      <c r="B287" s="359" t="s">
        <v>799</v>
      </c>
      <c r="C287" s="363" t="s">
        <v>909</v>
      </c>
      <c r="D287" s="361" t="s">
        <v>911</v>
      </c>
      <c r="E287" s="362" t="s">
        <v>268</v>
      </c>
    </row>
    <row r="288" spans="1:5" ht="12.75">
      <c r="A288" s="358" t="s">
        <v>800</v>
      </c>
      <c r="B288" s="359" t="s">
        <v>801</v>
      </c>
      <c r="C288" s="363" t="s">
        <v>909</v>
      </c>
      <c r="D288" s="361" t="s">
        <v>911</v>
      </c>
      <c r="E288" s="362" t="s">
        <v>268</v>
      </c>
    </row>
    <row r="289" spans="1:5" ht="12.75">
      <c r="A289" s="358" t="s">
        <v>802</v>
      </c>
      <c r="B289" s="359" t="s">
        <v>803</v>
      </c>
      <c r="C289" s="363" t="s">
        <v>909</v>
      </c>
      <c r="D289" s="361" t="s">
        <v>911</v>
      </c>
      <c r="E289" s="362" t="s">
        <v>268</v>
      </c>
    </row>
    <row r="290" spans="1:5" ht="12.75">
      <c r="A290" s="358" t="s">
        <v>804</v>
      </c>
      <c r="B290" s="359" t="s">
        <v>805</v>
      </c>
      <c r="C290" s="363" t="s">
        <v>909</v>
      </c>
      <c r="D290" s="361" t="s">
        <v>906</v>
      </c>
      <c r="E290" s="362" t="s">
        <v>268</v>
      </c>
    </row>
    <row r="291" spans="1:5" ht="12.75">
      <c r="A291" s="358" t="s">
        <v>806</v>
      </c>
      <c r="B291" s="359" t="s">
        <v>807</v>
      </c>
      <c r="C291" s="363" t="s">
        <v>909</v>
      </c>
      <c r="D291" s="361" t="s">
        <v>906</v>
      </c>
      <c r="E291" s="362" t="s">
        <v>268</v>
      </c>
    </row>
    <row r="292" spans="1:5" ht="12.75">
      <c r="A292" s="358" t="s">
        <v>808</v>
      </c>
      <c r="B292" s="359" t="s">
        <v>809</v>
      </c>
      <c r="C292" s="363" t="s">
        <v>909</v>
      </c>
      <c r="D292" s="361" t="s">
        <v>906</v>
      </c>
      <c r="E292" s="362" t="s">
        <v>268</v>
      </c>
    </row>
    <row r="293" spans="1:5" ht="12.75">
      <c r="A293" s="358" t="s">
        <v>810</v>
      </c>
      <c r="B293" s="359" t="s">
        <v>811</v>
      </c>
      <c r="C293" s="363" t="s">
        <v>909</v>
      </c>
      <c r="D293" s="361" t="s">
        <v>906</v>
      </c>
      <c r="E293" s="362" t="s">
        <v>268</v>
      </c>
    </row>
    <row r="294" spans="1:5" ht="12.75">
      <c r="A294" s="358" t="s">
        <v>156</v>
      </c>
      <c r="B294" s="359" t="s">
        <v>812</v>
      </c>
      <c r="C294" s="363" t="s">
        <v>909</v>
      </c>
      <c r="D294" s="361" t="s">
        <v>906</v>
      </c>
      <c r="E294" s="362" t="s">
        <v>908</v>
      </c>
    </row>
    <row r="295" spans="1:5" ht="12.75">
      <c r="A295" s="358" t="s">
        <v>813</v>
      </c>
      <c r="B295" s="359" t="s">
        <v>814</v>
      </c>
      <c r="C295" s="363" t="s">
        <v>901</v>
      </c>
      <c r="D295" s="361" t="s">
        <v>906</v>
      </c>
      <c r="E295" s="362" t="s">
        <v>268</v>
      </c>
    </row>
    <row r="296" spans="1:5" ht="12.75">
      <c r="A296" s="358" t="s">
        <v>815</v>
      </c>
      <c r="B296" s="359" t="s">
        <v>816</v>
      </c>
      <c r="C296" s="363" t="s">
        <v>901</v>
      </c>
      <c r="D296" s="361" t="s">
        <v>906</v>
      </c>
      <c r="E296" s="362" t="s">
        <v>268</v>
      </c>
    </row>
    <row r="297" spans="1:5" ht="12.75">
      <c r="A297" s="358" t="s">
        <v>817</v>
      </c>
      <c r="B297" s="359" t="s">
        <v>818</v>
      </c>
      <c r="C297" s="363" t="s">
        <v>901</v>
      </c>
      <c r="D297" s="361" t="s">
        <v>906</v>
      </c>
      <c r="E297" s="362" t="s">
        <v>268</v>
      </c>
    </row>
    <row r="298" spans="1:5" ht="12.75">
      <c r="A298" s="358" t="s">
        <v>819</v>
      </c>
      <c r="B298" s="359" t="s">
        <v>820</v>
      </c>
      <c r="C298" s="363" t="s">
        <v>901</v>
      </c>
      <c r="D298" s="361" t="s">
        <v>906</v>
      </c>
      <c r="E298" s="362" t="s">
        <v>268</v>
      </c>
    </row>
    <row r="299" spans="1:5" ht="12.75">
      <c r="A299" s="358" t="s">
        <v>821</v>
      </c>
      <c r="B299" s="359" t="s">
        <v>822</v>
      </c>
      <c r="C299" s="363" t="s">
        <v>901</v>
      </c>
      <c r="D299" s="361" t="s">
        <v>906</v>
      </c>
      <c r="E299" s="362" t="s">
        <v>268</v>
      </c>
    </row>
    <row r="300" spans="1:5" ht="12.75">
      <c r="A300" s="358" t="s">
        <v>823</v>
      </c>
      <c r="B300" s="359" t="s">
        <v>824</v>
      </c>
      <c r="C300" s="363" t="s">
        <v>901</v>
      </c>
      <c r="D300" s="361" t="s">
        <v>906</v>
      </c>
      <c r="E300" s="362" t="s">
        <v>268</v>
      </c>
    </row>
    <row r="301" spans="1:5" ht="12.75">
      <c r="A301" s="358" t="s">
        <v>825</v>
      </c>
      <c r="B301" s="359" t="s">
        <v>826</v>
      </c>
      <c r="C301" s="363" t="s">
        <v>901</v>
      </c>
      <c r="D301" s="361" t="s">
        <v>906</v>
      </c>
      <c r="E301" s="362" t="s">
        <v>268</v>
      </c>
    </row>
    <row r="302" spans="1:5" ht="12.75">
      <c r="A302" s="358" t="s">
        <v>827</v>
      </c>
      <c r="B302" s="359" t="s">
        <v>828</v>
      </c>
      <c r="C302" s="363" t="s">
        <v>901</v>
      </c>
      <c r="D302" s="361" t="s">
        <v>906</v>
      </c>
      <c r="E302" s="362" t="s">
        <v>268</v>
      </c>
    </row>
    <row r="303" spans="1:5" ht="12.75">
      <c r="A303" s="358" t="s">
        <v>829</v>
      </c>
      <c r="B303" s="359" t="s">
        <v>830</v>
      </c>
      <c r="C303" s="363" t="s">
        <v>901</v>
      </c>
      <c r="D303" s="361" t="s">
        <v>906</v>
      </c>
      <c r="E303" s="362" t="s">
        <v>268</v>
      </c>
    </row>
    <row r="304" spans="1:5" ht="12.75">
      <c r="A304" s="358" t="s">
        <v>831</v>
      </c>
      <c r="B304" s="359" t="s">
        <v>832</v>
      </c>
      <c r="C304" s="363" t="s">
        <v>901</v>
      </c>
      <c r="D304" s="361" t="s">
        <v>906</v>
      </c>
      <c r="E304" s="362" t="s">
        <v>268</v>
      </c>
    </row>
    <row r="305" spans="1:5" ht="12.75">
      <c r="A305" s="358" t="s">
        <v>833</v>
      </c>
      <c r="B305" s="359" t="s">
        <v>834</v>
      </c>
      <c r="C305" s="363" t="s">
        <v>901</v>
      </c>
      <c r="D305" s="361" t="s">
        <v>906</v>
      </c>
      <c r="E305" s="362" t="s">
        <v>268</v>
      </c>
    </row>
    <row r="306" spans="1:5" ht="12.75">
      <c r="A306" s="358" t="s">
        <v>835</v>
      </c>
      <c r="B306" s="359" t="s">
        <v>836</v>
      </c>
      <c r="C306" s="360" t="s">
        <v>901</v>
      </c>
      <c r="D306" s="361" t="s">
        <v>905</v>
      </c>
      <c r="E306" s="362" t="s">
        <v>268</v>
      </c>
    </row>
    <row r="307" spans="1:5" ht="12.75">
      <c r="A307" s="358" t="s">
        <v>837</v>
      </c>
      <c r="B307" s="359" t="s">
        <v>838</v>
      </c>
      <c r="C307" s="360" t="s">
        <v>901</v>
      </c>
      <c r="D307" s="361" t="s">
        <v>905</v>
      </c>
      <c r="E307" s="362" t="s">
        <v>268</v>
      </c>
    </row>
    <row r="308" spans="1:5" ht="12.75">
      <c r="A308" s="358" t="s">
        <v>839</v>
      </c>
      <c r="B308" s="359" t="s">
        <v>840</v>
      </c>
      <c r="C308" s="360" t="s">
        <v>901</v>
      </c>
      <c r="D308" s="361" t="s">
        <v>905</v>
      </c>
      <c r="E308" s="362" t="s">
        <v>268</v>
      </c>
    </row>
    <row r="309" spans="1:5" ht="12.75">
      <c r="A309" s="358" t="s">
        <v>841</v>
      </c>
      <c r="B309" s="359" t="s">
        <v>842</v>
      </c>
      <c r="C309" s="360" t="s">
        <v>901</v>
      </c>
      <c r="D309" s="361" t="s">
        <v>905</v>
      </c>
      <c r="E309" s="362" t="s">
        <v>268</v>
      </c>
    </row>
    <row r="310" spans="1:5" ht="12.75">
      <c r="A310" s="358" t="s">
        <v>843</v>
      </c>
      <c r="B310" s="359" t="s">
        <v>844</v>
      </c>
      <c r="C310" s="360" t="s">
        <v>901</v>
      </c>
      <c r="D310" s="361" t="s">
        <v>905</v>
      </c>
      <c r="E310" s="362" t="s">
        <v>268</v>
      </c>
    </row>
    <row r="311" spans="1:5" ht="12.75">
      <c r="A311" s="358" t="s">
        <v>845</v>
      </c>
      <c r="B311" s="359" t="s">
        <v>846</v>
      </c>
      <c r="C311" s="360" t="s">
        <v>901</v>
      </c>
      <c r="D311" s="361" t="s">
        <v>905</v>
      </c>
      <c r="E311" s="362" t="s">
        <v>268</v>
      </c>
    </row>
    <row r="312" spans="1:5" ht="12.75">
      <c r="A312" s="358" t="s">
        <v>847</v>
      </c>
      <c r="B312" s="359" t="s">
        <v>848</v>
      </c>
      <c r="C312" s="360" t="s">
        <v>901</v>
      </c>
      <c r="D312" s="361" t="s">
        <v>906</v>
      </c>
      <c r="E312" s="362" t="s">
        <v>268</v>
      </c>
    </row>
    <row r="313" spans="1:5" ht="12.75">
      <c r="A313" s="358" t="s">
        <v>849</v>
      </c>
      <c r="B313" s="359" t="s">
        <v>850</v>
      </c>
      <c r="C313" s="360" t="s">
        <v>901</v>
      </c>
      <c r="D313" s="361" t="s">
        <v>906</v>
      </c>
      <c r="E313" s="362" t="s">
        <v>268</v>
      </c>
    </row>
    <row r="314" spans="1:5" ht="12.75">
      <c r="A314" s="358" t="s">
        <v>851</v>
      </c>
      <c r="B314" s="359" t="s">
        <v>852</v>
      </c>
      <c r="C314" s="360" t="s">
        <v>901</v>
      </c>
      <c r="D314" s="361" t="s">
        <v>906</v>
      </c>
      <c r="E314" s="362" t="s">
        <v>268</v>
      </c>
    </row>
    <row r="315" spans="1:5" ht="12.75">
      <c r="A315" s="358" t="s">
        <v>853</v>
      </c>
      <c r="B315" s="359" t="s">
        <v>854</v>
      </c>
      <c r="C315" s="360" t="s">
        <v>901</v>
      </c>
      <c r="D315" s="361" t="s">
        <v>906</v>
      </c>
      <c r="E315" s="362" t="s">
        <v>268</v>
      </c>
    </row>
    <row r="316" spans="1:5" ht="12.75">
      <c r="A316" s="358" t="s">
        <v>855</v>
      </c>
      <c r="B316" s="359" t="s">
        <v>856</v>
      </c>
      <c r="C316" s="360" t="s">
        <v>901</v>
      </c>
      <c r="D316" s="361" t="s">
        <v>906</v>
      </c>
      <c r="E316" s="362" t="s">
        <v>268</v>
      </c>
    </row>
    <row r="317" spans="1:5" ht="12.75">
      <c r="A317" s="358" t="s">
        <v>857</v>
      </c>
      <c r="B317" s="359" t="s">
        <v>858</v>
      </c>
      <c r="C317" s="360" t="s">
        <v>901</v>
      </c>
      <c r="D317" s="361" t="s">
        <v>906</v>
      </c>
      <c r="E317" s="362" t="s">
        <v>268</v>
      </c>
    </row>
    <row r="318" spans="1:5" ht="12.75">
      <c r="A318" s="358" t="s">
        <v>859</v>
      </c>
      <c r="B318" s="359" t="s">
        <v>860</v>
      </c>
      <c r="C318" s="360" t="s">
        <v>901</v>
      </c>
      <c r="D318" s="361" t="s">
        <v>906</v>
      </c>
      <c r="E318" s="362" t="s">
        <v>268</v>
      </c>
    </row>
    <row r="319" spans="1:5" ht="12.75">
      <c r="A319" s="358" t="s">
        <v>861</v>
      </c>
      <c r="B319" s="359" t="s">
        <v>862</v>
      </c>
      <c r="C319" s="360" t="s">
        <v>901</v>
      </c>
      <c r="D319" s="361" t="s">
        <v>906</v>
      </c>
      <c r="E319" s="362" t="s">
        <v>268</v>
      </c>
    </row>
    <row r="320" spans="1:5" ht="12.75">
      <c r="A320" s="358" t="s">
        <v>159</v>
      </c>
      <c r="B320" s="359" t="s">
        <v>863</v>
      </c>
      <c r="C320" s="363" t="s">
        <v>909</v>
      </c>
      <c r="D320" s="361" t="s">
        <v>906</v>
      </c>
      <c r="E320" s="362" t="s">
        <v>908</v>
      </c>
    </row>
    <row r="321" spans="1:5" ht="12.75">
      <c r="A321" s="358" t="s">
        <v>162</v>
      </c>
      <c r="B321" s="359" t="s">
        <v>864</v>
      </c>
      <c r="C321" s="363" t="s">
        <v>909</v>
      </c>
      <c r="D321" s="361" t="s">
        <v>906</v>
      </c>
      <c r="E321" s="362" t="s">
        <v>908</v>
      </c>
    </row>
    <row r="322" spans="1:5" ht="12.75">
      <c r="A322" s="358" t="s">
        <v>865</v>
      </c>
      <c r="B322" s="359" t="s">
        <v>866</v>
      </c>
      <c r="C322" s="363" t="s">
        <v>909</v>
      </c>
      <c r="D322" s="361" t="s">
        <v>906</v>
      </c>
      <c r="E322" s="362" t="s">
        <v>268</v>
      </c>
    </row>
    <row r="323" spans="1:5" ht="12.75">
      <c r="A323" s="358" t="s">
        <v>165</v>
      </c>
      <c r="B323" s="359" t="s">
        <v>867</v>
      </c>
      <c r="C323" s="363" t="s">
        <v>909</v>
      </c>
      <c r="D323" s="361" t="s">
        <v>906</v>
      </c>
      <c r="E323" s="362" t="s">
        <v>908</v>
      </c>
    </row>
    <row r="324" spans="1:5" ht="12.75">
      <c r="A324" s="358" t="s">
        <v>168</v>
      </c>
      <c r="B324" s="359" t="s">
        <v>868</v>
      </c>
      <c r="C324" s="363" t="s">
        <v>909</v>
      </c>
      <c r="D324" s="361" t="s">
        <v>906</v>
      </c>
      <c r="E324" s="362" t="s">
        <v>908</v>
      </c>
    </row>
    <row r="325" spans="1:5" ht="12.75">
      <c r="A325" s="358" t="s">
        <v>869</v>
      </c>
      <c r="B325" s="359" t="s">
        <v>870</v>
      </c>
      <c r="C325" s="363" t="s">
        <v>909</v>
      </c>
      <c r="D325" s="361" t="s">
        <v>906</v>
      </c>
      <c r="E325" s="362" t="s">
        <v>268</v>
      </c>
    </row>
    <row r="326" spans="1:5" ht="12.75">
      <c r="A326" s="358" t="s">
        <v>871</v>
      </c>
      <c r="B326" s="359" t="s">
        <v>872</v>
      </c>
      <c r="C326" s="363" t="s">
        <v>909</v>
      </c>
      <c r="D326" s="361" t="s">
        <v>906</v>
      </c>
      <c r="E326" s="362" t="s">
        <v>268</v>
      </c>
    </row>
  </sheetData>
  <sheetProtection selectLockedCells="1" selectUnlockedCells="1"/>
  <autoFilter ref="A55:C326"/>
  <mergeCells count="2">
    <mergeCell ref="A7:A10"/>
    <mergeCell ref="C7:C10"/>
  </mergeCells>
  <conditionalFormatting sqref="C56:C326">
    <cfRule type="cellIs" priority="1" dxfId="3" operator="equal" stopIfTrue="1">
      <formula>"ГКВ"</formula>
    </cfRule>
    <cfRule type="cellIs" priority="2" dxfId="4" operator="equal" stopIfTrue="1">
      <formula>"НИР"</formula>
    </cfRule>
    <cfRule type="cellIs" priority="3" dxfId="5" operator="equal" stopIfTrue="1">
      <formula>"Пр."</formula>
    </cfRule>
  </conditionalFormatting>
  <printOptions/>
  <pageMargins left="0.4201388888888889" right="0.1597222222222222" top="0.32013888888888886" bottom="0.2361111111111111" header="0.5118055555555555" footer="0.15763888888888888"/>
  <pageSetup fitToHeight="200" fitToWidth="1" horizontalDpi="300" verticalDpi="300" orientation="portrait" paperSize="9"/>
  <headerFooter alignWithMargins="0">
    <oddFooter>&amp;CСтраница &amp;P из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8"/>
  <sheetViews>
    <sheetView workbookViewId="0" topLeftCell="A1">
      <selection activeCell="J15" sqref="J15"/>
    </sheetView>
  </sheetViews>
  <sheetFormatPr defaultColWidth="9.00390625" defaultRowHeight="12.75"/>
  <cols>
    <col min="1" max="1" width="3.875" style="0" customWidth="1"/>
    <col min="2" max="2" width="2.875" style="0" customWidth="1"/>
    <col min="3" max="3" width="15.00390625" style="0" customWidth="1"/>
    <col min="4" max="4" width="30.00390625" style="0" customWidth="1"/>
    <col min="5" max="5" width="8.00390625" style="0" customWidth="1"/>
    <col min="6" max="6" width="5.125" style="0" customWidth="1"/>
    <col min="7" max="7" width="6.25390625" style="0" customWidth="1"/>
    <col min="8" max="8" width="25.875" style="0" customWidth="1"/>
    <col min="9" max="9" width="19.625" style="0" customWidth="1"/>
    <col min="13" max="13" width="10.25390625" style="0" customWidth="1"/>
    <col min="14" max="14" width="8.00390625" style="0" customWidth="1"/>
    <col min="23" max="23" width="7.125" style="0" customWidth="1"/>
    <col min="24" max="24" width="6.875" style="0" customWidth="1"/>
    <col min="30" max="30" width="10.25390625" style="0" customWidth="1"/>
    <col min="31" max="31" width="7.00390625" style="0" customWidth="1"/>
    <col min="34" max="34" width="12.125" style="0" customWidth="1"/>
  </cols>
  <sheetData>
    <row r="1" spans="1:36" ht="12.75" customHeight="1">
      <c r="A1" s="365" t="s">
        <v>912</v>
      </c>
      <c r="B1" s="366" t="s">
        <v>913</v>
      </c>
      <c r="C1" s="366" t="s">
        <v>914</v>
      </c>
      <c r="D1" s="366" t="s">
        <v>915</v>
      </c>
      <c r="E1" s="367" t="s">
        <v>916</v>
      </c>
      <c r="F1" s="368" t="str">
        <f>'Форма 2'!A6</f>
        <v>№ стр.</v>
      </c>
      <c r="G1" s="368" t="str">
        <f>'Форма 2'!B6</f>
        <v>Код по ФЦП</v>
      </c>
      <c r="H1" s="368" t="str">
        <f>'Форма 2'!C6</f>
        <v>Сокращенное наименование мероприятий ФЦП
 (Полное наименование  приведено на листе "Перечень мероприятий")</v>
      </c>
      <c r="I1" s="369" t="str">
        <f>'Форма 2'!D6</f>
        <v>Тип мероприя-тия</v>
      </c>
      <c r="J1" s="369" t="s">
        <v>66</v>
      </c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 t="s">
        <v>67</v>
      </c>
      <c r="AE1" s="369" t="s">
        <v>917</v>
      </c>
      <c r="AF1" s="369" t="s">
        <v>918</v>
      </c>
      <c r="AG1" s="369" t="s">
        <v>266</v>
      </c>
      <c r="AH1" s="369" t="s">
        <v>899</v>
      </c>
      <c r="AI1" s="369" t="s">
        <v>919</v>
      </c>
      <c r="AJ1" s="369" t="s">
        <v>920</v>
      </c>
    </row>
    <row r="2" spans="1:36" ht="14.25" customHeight="1">
      <c r="A2" s="365"/>
      <c r="B2" s="366"/>
      <c r="C2" s="366"/>
      <c r="D2" s="366"/>
      <c r="E2" s="367"/>
      <c r="F2" s="368"/>
      <c r="G2" s="368"/>
      <c r="H2" s="368"/>
      <c r="I2" s="369"/>
      <c r="J2" s="370" t="s">
        <v>68</v>
      </c>
      <c r="K2" s="370"/>
      <c r="L2" s="370"/>
      <c r="M2" s="370"/>
      <c r="N2" s="370"/>
      <c r="O2" s="370"/>
      <c r="P2" s="370"/>
      <c r="Q2" s="370"/>
      <c r="R2" s="370"/>
      <c r="S2" s="370"/>
      <c r="T2" s="370" t="s">
        <v>69</v>
      </c>
      <c r="U2" s="370"/>
      <c r="V2" s="370"/>
      <c r="W2" s="370"/>
      <c r="X2" s="370"/>
      <c r="Y2" s="370"/>
      <c r="Z2" s="370"/>
      <c r="AA2" s="370"/>
      <c r="AB2" s="370"/>
      <c r="AC2" s="370"/>
      <c r="AD2" s="369"/>
      <c r="AE2" s="369"/>
      <c r="AF2" s="369"/>
      <c r="AG2" s="369"/>
      <c r="AH2" s="369"/>
      <c r="AI2" s="369"/>
      <c r="AJ2" s="369"/>
    </row>
    <row r="3" spans="1:36" ht="69" customHeight="1">
      <c r="A3" s="365"/>
      <c r="B3" s="366"/>
      <c r="C3" s="366"/>
      <c r="D3" s="366"/>
      <c r="E3" s="367"/>
      <c r="F3" s="368"/>
      <c r="G3" s="368"/>
      <c r="H3" s="368"/>
      <c r="I3" s="369"/>
      <c r="J3" s="371" t="str">
        <f>'Форма 2'!E8</f>
        <v>Бюджетные назначения на 2011 г.</v>
      </c>
      <c r="K3" s="372" t="str">
        <f>'Форма 2'!F8</f>
        <v>Стоимость работ, предусмотренных на текущий год по действующим контрактам</v>
      </c>
      <c r="L3" s="372"/>
      <c r="M3" s="372" t="s">
        <v>72</v>
      </c>
      <c r="N3" s="372"/>
      <c r="O3" s="372" t="str">
        <f>'Форма 2'!J8</f>
        <v>Фактически профинансировано (кассовые расходы) на реализацию программы (подпрограммы)</v>
      </c>
      <c r="P3" s="372"/>
      <c r="Q3" s="373" t="str">
        <f>'Форма 2'!L8</f>
        <v>Фактичес-кое  поступление средств с начала года (лимиты бюджетных обязательств)</v>
      </c>
      <c r="R3" s="372" t="str">
        <f>'Форма 2'!M8</f>
        <v>Фактически освоено средств (по актам сдачи-приемки) на реализацию программы (подпрограммы)</v>
      </c>
      <c r="S3" s="372"/>
      <c r="T3" s="371" t="str">
        <f>'Форма 2'!O8</f>
        <v>Внебюд-жетные назначения на 2011 г.</v>
      </c>
      <c r="U3" s="372" t="str">
        <f>'Форма 2'!P8</f>
        <v>Стоимость работ, предусмотренных на текущий год по действующим контрактам</v>
      </c>
      <c r="V3" s="372"/>
      <c r="W3" s="372" t="s">
        <v>72</v>
      </c>
      <c r="X3" s="372" t="s">
        <v>80</v>
      </c>
      <c r="Y3" s="372" t="str">
        <f>'Форма 2'!T8</f>
        <v>Фактически профинансировано (кассовые расходы) на реализацию программы (подпрограммы)</v>
      </c>
      <c r="Z3" s="372" t="s">
        <v>921</v>
      </c>
      <c r="AA3" s="373" t="str">
        <f>'Форма 2'!V8</f>
        <v>Фактичес-кое  поступление средств с начала года (лимиты бюджетных обязательств)</v>
      </c>
      <c r="AB3" s="374" t="str">
        <f>'Форма 2'!W8</f>
        <v>Фактически освоено средств (по актам сдачи-приемки) на реализацию программы (подпрограммы)</v>
      </c>
      <c r="AC3" s="374" t="s">
        <v>921</v>
      </c>
      <c r="AD3" s="369"/>
      <c r="AE3" s="369"/>
      <c r="AF3" s="369"/>
      <c r="AG3" s="369"/>
      <c r="AH3" s="369"/>
      <c r="AI3" s="369"/>
      <c r="AJ3" s="369"/>
    </row>
    <row r="4" spans="1:36" ht="89.25" customHeight="1">
      <c r="A4" s="365"/>
      <c r="B4" s="366"/>
      <c r="C4" s="366"/>
      <c r="D4" s="366"/>
      <c r="E4" s="367"/>
      <c r="F4" s="368"/>
      <c r="G4" s="368"/>
      <c r="H4" s="368"/>
      <c r="I4" s="369"/>
      <c r="J4" s="371"/>
      <c r="K4" s="375" t="str">
        <f>'Форма 2'!F9</f>
        <v>Всего</v>
      </c>
      <c r="L4" s="373" t="str">
        <f>'Форма 2'!G9</f>
        <v>Из них контрактов прошлых лет</v>
      </c>
      <c r="M4" s="373" t="s">
        <v>922</v>
      </c>
      <c r="N4" s="373" t="str">
        <f>'Форма 2'!I9</f>
        <v>Конт-ракты за 2011 год</v>
      </c>
      <c r="O4" s="373" t="str">
        <f>'Форма 2'!J9</f>
        <v>С начала года</v>
      </c>
      <c r="P4" s="373" t="str">
        <f>'Форма 2'!K9</f>
        <v>В том числе за отчетный квартал</v>
      </c>
      <c r="Q4" s="373"/>
      <c r="R4" s="375" t="str">
        <f>'Форма 2'!M9</f>
        <v>С начала года</v>
      </c>
      <c r="S4" s="376" t="str">
        <f>'Форма 2'!N9</f>
        <v>В том числе за отчетный квартал</v>
      </c>
      <c r="T4" s="371"/>
      <c r="U4" s="375" t="str">
        <f>'Форма 2'!P9</f>
        <v>Всего</v>
      </c>
      <c r="V4" s="373" t="str">
        <f>'Форма 2'!Q9</f>
        <v>Из них контрактов прошлых лет</v>
      </c>
      <c r="W4" s="373" t="str">
        <f>'Форма 2'!R9</f>
        <v>Всего, включая конт-ракты прош-лых лет</v>
      </c>
      <c r="X4" s="373" t="str">
        <f>'Форма 2'!S9</f>
        <v>Конт-ракты за 2011 год</v>
      </c>
      <c r="Y4" s="373" t="str">
        <f>'Форма 2'!T9</f>
        <v>С начала года</v>
      </c>
      <c r="Z4" s="373" t="str">
        <f>'Форма 2'!U9</f>
        <v>В том числе за отчетный квартал</v>
      </c>
      <c r="AA4" s="373"/>
      <c r="AB4" s="377"/>
      <c r="AC4" s="378"/>
      <c r="AD4" s="369"/>
      <c r="AE4" s="369"/>
      <c r="AF4" s="369"/>
      <c r="AG4" s="369"/>
      <c r="AH4" s="369"/>
      <c r="AI4" s="369"/>
      <c r="AJ4" s="369"/>
    </row>
    <row r="5" spans="1:36" ht="12.75">
      <c r="A5" s="379"/>
      <c r="B5" s="380"/>
      <c r="C5" s="380"/>
      <c r="D5" s="380"/>
      <c r="E5" s="381"/>
      <c r="F5" s="380">
        <v>1</v>
      </c>
      <c r="G5" s="380">
        <v>2</v>
      </c>
      <c r="H5" s="382">
        <v>3</v>
      </c>
      <c r="I5" s="383"/>
      <c r="J5" s="365">
        <v>4</v>
      </c>
      <c r="K5" s="366">
        <v>5</v>
      </c>
      <c r="L5" s="366">
        <v>6</v>
      </c>
      <c r="M5" s="366">
        <v>7</v>
      </c>
      <c r="N5" s="366">
        <v>8</v>
      </c>
      <c r="O5" s="366">
        <v>9</v>
      </c>
      <c r="P5" s="366">
        <v>10</v>
      </c>
      <c r="Q5" s="366">
        <v>11</v>
      </c>
      <c r="R5" s="366">
        <v>12</v>
      </c>
      <c r="S5" s="368">
        <v>13</v>
      </c>
      <c r="T5" s="379">
        <v>14</v>
      </c>
      <c r="U5" s="380">
        <v>15</v>
      </c>
      <c r="V5" s="380">
        <v>16</v>
      </c>
      <c r="W5" s="380">
        <v>17</v>
      </c>
      <c r="X5" s="380">
        <v>18</v>
      </c>
      <c r="Y5" s="380">
        <v>19</v>
      </c>
      <c r="Z5" s="380">
        <v>20</v>
      </c>
      <c r="AA5" s="380">
        <v>21</v>
      </c>
      <c r="AB5" s="380">
        <v>22</v>
      </c>
      <c r="AC5" s="382">
        <v>23</v>
      </c>
      <c r="AD5" s="384">
        <v>24</v>
      </c>
      <c r="AE5" s="385"/>
      <c r="AF5" s="385"/>
      <c r="AG5" s="385"/>
      <c r="AH5" s="385"/>
      <c r="AI5" s="385"/>
      <c r="AJ5" s="385"/>
    </row>
    <row r="6" spans="1:36" ht="12.75">
      <c r="A6" s="386">
        <f>'Форма 2'!$O$5</f>
        <v>2011</v>
      </c>
      <c r="B6" s="387">
        <f>'Форма 2'!$M$5</f>
        <v>4</v>
      </c>
      <c r="C6" s="387" t="str">
        <f>'Форма 2'!$J$3</f>
        <v>Курганская область</v>
      </c>
      <c r="D6" s="387" t="e">
        <f ca="1">MID(CELL("имяфайла"),SEARCH("[",CELL("имяфайла"))+1,SEARCH("]",CELL("имяфайла"))-SEARCH("[",CELL("имяфайла"))-1)</f>
        <v>#VALUE!</v>
      </c>
      <c r="E6" s="388" t="e">
        <f>LEFT(RIGHT(D6,14),10)</f>
        <v>#VALUE!</v>
      </c>
      <c r="F6" s="389" t="str">
        <f>'Форма 2'!A20</f>
        <v>1101</v>
      </c>
      <c r="G6" s="390" t="str">
        <f>'Форма 2'!B21</f>
        <v>3/48.1</v>
      </c>
      <c r="H6" s="391" t="str">
        <f>'Форма 2'!C21</f>
        <v>1. Комплексами видеофиксации</v>
      </c>
      <c r="I6" s="391" t="str">
        <f>'Форма 2'!D21</f>
        <v>Программное отчетное</v>
      </c>
      <c r="J6" s="392">
        <f>'Форма 2'!E21</f>
        <v>0</v>
      </c>
      <c r="K6" s="393">
        <f>'Форма 2'!F21</f>
        <v>0</v>
      </c>
      <c r="L6" s="393">
        <f>'Форма 2'!G21</f>
        <v>0</v>
      </c>
      <c r="M6" s="394">
        <f>'Форма 2'!H21</f>
        <v>0</v>
      </c>
      <c r="N6" s="394">
        <f>'Форма 2'!I21</f>
        <v>0</v>
      </c>
      <c r="O6" s="393">
        <f>'Форма 2'!J21</f>
        <v>0</v>
      </c>
      <c r="P6" s="393">
        <f>'Форма 2'!K21</f>
        <v>0</v>
      </c>
      <c r="Q6" s="393">
        <f>'Форма 2'!L21</f>
        <v>0</v>
      </c>
      <c r="R6" s="393">
        <f>'Форма 2'!M21</f>
        <v>0</v>
      </c>
      <c r="S6" s="395">
        <f>'Форма 2'!N21</f>
        <v>0</v>
      </c>
      <c r="T6" s="396">
        <f>'Форма 2'!O21</f>
        <v>0</v>
      </c>
      <c r="U6" s="397">
        <f>'Форма 2'!P21</f>
        <v>0</v>
      </c>
      <c r="V6" s="397">
        <f>'Форма 2'!Q21</f>
        <v>0</v>
      </c>
      <c r="W6" s="390">
        <f>'Форма 2'!R21</f>
        <v>0</v>
      </c>
      <c r="X6" s="390">
        <f>'Форма 2'!S21</f>
        <v>0</v>
      </c>
      <c r="Y6" s="397">
        <f>'Форма 2'!T21</f>
        <v>0</v>
      </c>
      <c r="Z6" s="397">
        <f>'Форма 2'!U21</f>
        <v>0</v>
      </c>
      <c r="AA6" s="397">
        <f>'Форма 2'!V21</f>
        <v>0</v>
      </c>
      <c r="AB6" s="397">
        <f>'Форма 2'!W21</f>
        <v>0</v>
      </c>
      <c r="AC6" s="398">
        <f>'Форма 2'!X21</f>
        <v>0</v>
      </c>
      <c r="AD6" s="399">
        <f>'Форма 2'!Y21</f>
        <v>0</v>
      </c>
      <c r="AE6" s="400">
        <f aca="true" t="shared" si="0" ref="AE6:AE37">INDEX(Номер_по_Конституции,MATCH(C6,Субъекты_РФ,0),1)</f>
        <v>47</v>
      </c>
      <c r="AF6" s="400" t="str">
        <f aca="true" t="shared" si="1" ref="AF6:AF37">INDEX(Федеральный_округ,MATCH(C6,Субъекты_РФ,0),1)</f>
        <v>УрФО</v>
      </c>
      <c r="AG6" s="400">
        <f aca="true" t="shared" si="2" ref="AG6:AG37">INDEX(Код_ОКАТО,MATCH(C6,Субъекты_РФ,0),1)</f>
        <v>37</v>
      </c>
      <c r="AH6" s="401" t="str">
        <f aca="true" t="shared" si="3" ref="AH6:AH37">IF(G6=0,"Не указано",INDEX(Госзаказчик,MATCH(G6,Код_мероприятия,0),1))</f>
        <v>МВД России</v>
      </c>
      <c r="AI6" s="402" t="str">
        <f aca="true" t="shared" si="4" ref="AI6:AI37">IF(G6=0,"Не указано",INDEX(Вид_расходов,MATCH(G6,Код_мероприятия,0),1))</f>
        <v>ГКВ</v>
      </c>
      <c r="AJ6" s="403" t="str">
        <f aca="true" t="shared" si="5" ref="AJ6:AJ37">IF(G6=0,"Не указано",INDEX(РБ_МБ_ВБИ,MATCH(G6,Код_мероприятия,0),1))</f>
        <v>Да</v>
      </c>
    </row>
    <row r="7" spans="1:36" ht="12.75">
      <c r="A7" s="404">
        <f>'Форма 2'!$O$5</f>
        <v>2011</v>
      </c>
      <c r="B7" s="405">
        <f>'Форма 2'!$M$5</f>
        <v>4</v>
      </c>
      <c r="C7" s="405" t="str">
        <f>'Форма 2'!$J$3</f>
        <v>Курганская область</v>
      </c>
      <c r="D7" s="405" t="e">
        <f aca="true" ca="1" t="shared" si="6" ref="D7:D56">MID(CELL("имяфайла"),SEARCH("[",CELL("имяфайла"))+1,SEARCH("]",CELL("имяфайла"))-SEARCH("[",CELL("имяфайла"))-1)</f>
        <v>#VALUE!</v>
      </c>
      <c r="E7" s="406" t="e">
        <f aca="true" t="shared" si="7" ref="E7:E56">LEFT(RIGHT(D7,14),10)</f>
        <v>#VALUE!</v>
      </c>
      <c r="F7" s="407" t="str">
        <f>'Форма 2'!A20</f>
        <v>1101</v>
      </c>
      <c r="G7" s="408" t="str">
        <f>'Форма 2'!B22</f>
        <v>3/48.2</v>
      </c>
      <c r="H7" s="409" t="str">
        <f>'Форма 2'!C22</f>
        <v>2. Специальным транспортом</v>
      </c>
      <c r="I7" s="409" t="str">
        <f>'Форма 2'!D22</f>
        <v>Программное отчетное</v>
      </c>
      <c r="J7" s="410">
        <f>'Форма 2'!E22</f>
        <v>4585.6</v>
      </c>
      <c r="K7" s="411">
        <f>'Форма 2'!F22</f>
        <v>4609.3</v>
      </c>
      <c r="L7" s="411">
        <f>'Форма 2'!G22</f>
        <v>0</v>
      </c>
      <c r="M7" s="408">
        <f>'Форма 2'!H22</f>
        <v>6</v>
      </c>
      <c r="N7" s="408">
        <f>'Форма 2'!I22</f>
        <v>6</v>
      </c>
      <c r="O7" s="411">
        <f>'Форма 2'!J22</f>
        <v>4609.3</v>
      </c>
      <c r="P7" s="411">
        <f>'Форма 2'!K22</f>
        <v>0</v>
      </c>
      <c r="Q7" s="411">
        <f>'Форма 2'!L22</f>
        <v>4609.3</v>
      </c>
      <c r="R7" s="411">
        <f>'Форма 2'!M22</f>
        <v>4609.3</v>
      </c>
      <c r="S7" s="412">
        <f>'Форма 2'!N22</f>
        <v>0</v>
      </c>
      <c r="T7" s="410">
        <f>'Форма 2'!O22</f>
        <v>0</v>
      </c>
      <c r="U7" s="411">
        <f>'Форма 2'!P22</f>
        <v>0</v>
      </c>
      <c r="V7" s="411">
        <f>'Форма 2'!Q22</f>
        <v>0</v>
      </c>
      <c r="W7" s="408">
        <f>'Форма 2'!R22</f>
        <v>0</v>
      </c>
      <c r="X7" s="408">
        <f>'Форма 2'!S22</f>
        <v>0</v>
      </c>
      <c r="Y7" s="411">
        <f>'Форма 2'!T22</f>
        <v>0</v>
      </c>
      <c r="Z7" s="411">
        <f>'Форма 2'!U22</f>
        <v>0</v>
      </c>
      <c r="AA7" s="411">
        <f>'Форма 2'!V22</f>
        <v>0</v>
      </c>
      <c r="AB7" s="411">
        <f>'Форма 2'!W22</f>
        <v>0</v>
      </c>
      <c r="AC7" s="412">
        <f>'Форма 2'!X22</f>
        <v>0</v>
      </c>
      <c r="AD7" s="413" t="str">
        <f>'Форма 2'!Y22</f>
        <v>Заключены государственные контракты и приобретены 11 автомобилей ВАЗ-21144 (2986,830 тыс. руб.), 5 приборов Alcotest 6810 для измерения концентрации алкоголя в выдыхаемом воздухе (275,2 тыс. руб.), 11 приборов видеофиксации нарушений Правил дорожного движения ВИЗИР (1144 тыс. руб.), 11 автомобильных радиостанций Motorola CM 160 (134,326 тыс. руб.) и комплекты СГУ (68,94 тыс. руб.).</v>
      </c>
      <c r="AE7" s="414">
        <f t="shared" si="0"/>
        <v>47</v>
      </c>
      <c r="AF7" s="414" t="str">
        <f t="shared" si="1"/>
        <v>УрФО</v>
      </c>
      <c r="AG7" s="414">
        <f t="shared" si="2"/>
        <v>37</v>
      </c>
      <c r="AH7" s="415" t="str">
        <f t="shared" si="3"/>
        <v>МВД России</v>
      </c>
      <c r="AI7" s="416" t="str">
        <f t="shared" si="4"/>
        <v>ГКВ</v>
      </c>
      <c r="AJ7" s="417" t="str">
        <f t="shared" si="5"/>
        <v>Да</v>
      </c>
    </row>
    <row r="8" spans="1:36" ht="12.75">
      <c r="A8" s="404">
        <f>'Форма 2'!$O$5</f>
        <v>2011</v>
      </c>
      <c r="B8" s="405">
        <f>'Форма 2'!$M$5</f>
        <v>4</v>
      </c>
      <c r="C8" s="405" t="str">
        <f>'Форма 2'!$J$3</f>
        <v>Курганская область</v>
      </c>
      <c r="D8" s="405" t="e">
        <f ca="1" t="shared" si="6"/>
        <v>#VALUE!</v>
      </c>
      <c r="E8" s="406" t="e">
        <f t="shared" si="7"/>
        <v>#VALUE!</v>
      </c>
      <c r="F8" s="407" t="str">
        <f>'Форма 2'!A20</f>
        <v>1101</v>
      </c>
      <c r="G8" s="408" t="str">
        <f>'Форма 2'!B23</f>
        <v>3/48.3</v>
      </c>
      <c r="H8" s="409" t="str">
        <f>'Форма 2'!C23</f>
        <v>3. Комплексами для приема экзаменов</v>
      </c>
      <c r="I8" s="409" t="str">
        <f>'Форма 2'!D23</f>
        <v>Программное отчетное</v>
      </c>
      <c r="J8" s="410">
        <f>'Форма 2'!E23</f>
        <v>0</v>
      </c>
      <c r="K8" s="411">
        <f>'Форма 2'!F23</f>
        <v>0</v>
      </c>
      <c r="L8" s="411">
        <f>'Форма 2'!G23</f>
        <v>0</v>
      </c>
      <c r="M8" s="408">
        <f>'Форма 2'!H23</f>
        <v>0</v>
      </c>
      <c r="N8" s="408">
        <f>'Форма 2'!I23</f>
        <v>0</v>
      </c>
      <c r="O8" s="411">
        <f>'Форма 2'!J23</f>
        <v>0</v>
      </c>
      <c r="P8" s="411">
        <f>'Форма 2'!K23</f>
        <v>0</v>
      </c>
      <c r="Q8" s="411">
        <f>'Форма 2'!L23</f>
        <v>0</v>
      </c>
      <c r="R8" s="411">
        <f>'Форма 2'!M23</f>
        <v>0</v>
      </c>
      <c r="S8" s="412">
        <f>'Форма 2'!N23</f>
        <v>0</v>
      </c>
      <c r="T8" s="410">
        <f>'Форма 2'!O23</f>
        <v>0</v>
      </c>
      <c r="U8" s="411">
        <f>'Форма 2'!P23</f>
        <v>0</v>
      </c>
      <c r="V8" s="411">
        <f>'Форма 2'!Q23</f>
        <v>0</v>
      </c>
      <c r="W8" s="408">
        <f>'Форма 2'!R23</f>
        <v>0</v>
      </c>
      <c r="X8" s="408">
        <f>'Форма 2'!S23</f>
        <v>0</v>
      </c>
      <c r="Y8" s="411">
        <f>'Форма 2'!T23</f>
        <v>0</v>
      </c>
      <c r="Z8" s="411">
        <f>'Форма 2'!U23</f>
        <v>0</v>
      </c>
      <c r="AA8" s="411">
        <f>'Форма 2'!V23</f>
        <v>0</v>
      </c>
      <c r="AB8" s="411">
        <f>'Форма 2'!W23</f>
        <v>0</v>
      </c>
      <c r="AC8" s="412">
        <f>'Форма 2'!X23</f>
        <v>0</v>
      </c>
      <c r="AD8" s="413">
        <f>'Форма 2'!Y23</f>
        <v>0</v>
      </c>
      <c r="AE8" s="414">
        <f t="shared" si="0"/>
        <v>47</v>
      </c>
      <c r="AF8" s="414" t="str">
        <f t="shared" si="1"/>
        <v>УрФО</v>
      </c>
      <c r="AG8" s="414">
        <f t="shared" si="2"/>
        <v>37</v>
      </c>
      <c r="AH8" s="415" t="str">
        <f t="shared" si="3"/>
        <v>МВД России</v>
      </c>
      <c r="AI8" s="416" t="str">
        <f t="shared" si="4"/>
        <v>ГКВ</v>
      </c>
      <c r="AJ8" s="417" t="str">
        <f t="shared" si="5"/>
        <v>Да</v>
      </c>
    </row>
    <row r="9" spans="1:36" ht="12.75">
      <c r="A9" s="404">
        <f>'Форма 2'!$O$5</f>
        <v>2011</v>
      </c>
      <c r="B9" s="405">
        <f>'Форма 2'!$M$5</f>
        <v>4</v>
      </c>
      <c r="C9" s="405" t="str">
        <f>'Форма 2'!$J$3</f>
        <v>Курганская область</v>
      </c>
      <c r="D9" s="405" t="e">
        <f ca="1" t="shared" si="6"/>
        <v>#VALUE!</v>
      </c>
      <c r="E9" s="406" t="e">
        <f t="shared" si="7"/>
        <v>#VALUE!</v>
      </c>
      <c r="F9" s="407" t="str">
        <f>'Форма 2'!A24</f>
        <v>1102</v>
      </c>
      <c r="G9" s="408" t="str">
        <f>'Форма 2'!B24</f>
        <v>4/18</v>
      </c>
      <c r="H9" s="409" t="str">
        <f>'Форма 2'!C24</f>
        <v>Строительство 110 пешеходных переходов</v>
      </c>
      <c r="I9" s="409" t="str">
        <f>'Форма 2'!D24</f>
        <v>Программное отчетное</v>
      </c>
      <c r="J9" s="410">
        <f>'Форма 2'!E24</f>
        <v>0</v>
      </c>
      <c r="K9" s="411">
        <f>'Форма 2'!F24</f>
        <v>0</v>
      </c>
      <c r="L9" s="411">
        <f>'Форма 2'!G24</f>
        <v>0</v>
      </c>
      <c r="M9" s="408">
        <f>'Форма 2'!H24</f>
        <v>0</v>
      </c>
      <c r="N9" s="408">
        <f>'Форма 2'!I24</f>
        <v>0</v>
      </c>
      <c r="O9" s="411">
        <f>'Форма 2'!J24</f>
        <v>0</v>
      </c>
      <c r="P9" s="411">
        <f>'Форма 2'!K24</f>
        <v>0</v>
      </c>
      <c r="Q9" s="411">
        <f>'Форма 2'!L24</f>
        <v>0</v>
      </c>
      <c r="R9" s="411">
        <f>'Форма 2'!M24</f>
        <v>0</v>
      </c>
      <c r="S9" s="412">
        <f>'Форма 2'!N24</f>
        <v>0</v>
      </c>
      <c r="T9" s="410">
        <f>'Форма 2'!O24</f>
        <v>0</v>
      </c>
      <c r="U9" s="411">
        <f>'Форма 2'!P24</f>
        <v>0</v>
      </c>
      <c r="V9" s="411">
        <f>'Форма 2'!Q24</f>
        <v>0</v>
      </c>
      <c r="W9" s="408">
        <f>'Форма 2'!R24</f>
        <v>0</v>
      </c>
      <c r="X9" s="408">
        <f>'Форма 2'!S24</f>
        <v>0</v>
      </c>
      <c r="Y9" s="411">
        <f>'Форма 2'!T24</f>
        <v>0</v>
      </c>
      <c r="Z9" s="411">
        <f>'Форма 2'!U24</f>
        <v>0</v>
      </c>
      <c r="AA9" s="411">
        <f>'Форма 2'!V24</f>
        <v>0</v>
      </c>
      <c r="AB9" s="411">
        <f>'Форма 2'!W24</f>
        <v>0</v>
      </c>
      <c r="AC9" s="412">
        <f>'Форма 2'!X24</f>
        <v>0</v>
      </c>
      <c r="AD9" s="413">
        <f>'Форма 2'!Y24</f>
        <v>0</v>
      </c>
      <c r="AE9" s="414">
        <f t="shared" si="0"/>
        <v>47</v>
      </c>
      <c r="AF9" s="414" t="str">
        <f t="shared" si="1"/>
        <v>УрФО</v>
      </c>
      <c r="AG9" s="414">
        <f t="shared" si="2"/>
        <v>37</v>
      </c>
      <c r="AH9" s="415" t="str">
        <f t="shared" si="3"/>
        <v>МВД России</v>
      </c>
      <c r="AI9" s="416" t="str">
        <f t="shared" si="4"/>
        <v>ГКВ</v>
      </c>
      <c r="AJ9" s="417" t="str">
        <f t="shared" si="5"/>
        <v>Да</v>
      </c>
    </row>
    <row r="10" spans="1:36" ht="12.75">
      <c r="A10" s="404">
        <f>'Форма 2'!$O$5</f>
        <v>2011</v>
      </c>
      <c r="B10" s="405">
        <f>'Форма 2'!$M$5</f>
        <v>4</v>
      </c>
      <c r="C10" s="405" t="str">
        <f>'Форма 2'!$J$3</f>
        <v>Курганская область</v>
      </c>
      <c r="D10" s="405" t="e">
        <f ca="1" t="shared" si="6"/>
        <v>#VALUE!</v>
      </c>
      <c r="E10" s="406" t="e">
        <f t="shared" si="7"/>
        <v>#VALUE!</v>
      </c>
      <c r="F10" s="407" t="str">
        <f>'Форма 2'!A25</f>
        <v>1103</v>
      </c>
      <c r="G10" s="408" t="str">
        <f>'Форма 2'!B25</f>
        <v>4/19</v>
      </c>
      <c r="H10" s="409" t="str">
        <f>'Форма 2'!C25</f>
        <v>Модернизация АСУД</v>
      </c>
      <c r="I10" s="409" t="str">
        <f>'Форма 2'!D25</f>
        <v>Программное отчетное</v>
      </c>
      <c r="J10" s="410">
        <f>'Форма 2'!E25</f>
        <v>0</v>
      </c>
      <c r="K10" s="411">
        <f>'Форма 2'!F25</f>
        <v>0</v>
      </c>
      <c r="L10" s="411">
        <f>'Форма 2'!G25</f>
        <v>0</v>
      </c>
      <c r="M10" s="408">
        <f>'Форма 2'!H25</f>
        <v>0</v>
      </c>
      <c r="N10" s="408">
        <f>'Форма 2'!I25</f>
        <v>0</v>
      </c>
      <c r="O10" s="411">
        <f>'Форма 2'!J25</f>
        <v>0</v>
      </c>
      <c r="P10" s="411">
        <f>'Форма 2'!K25</f>
        <v>0</v>
      </c>
      <c r="Q10" s="411">
        <f>'Форма 2'!L25</f>
        <v>0</v>
      </c>
      <c r="R10" s="411">
        <f>'Форма 2'!M25</f>
        <v>0</v>
      </c>
      <c r="S10" s="412">
        <f>'Форма 2'!N25</f>
        <v>0</v>
      </c>
      <c r="T10" s="410">
        <f>'Форма 2'!O25</f>
        <v>0</v>
      </c>
      <c r="U10" s="411">
        <f>'Форма 2'!P25</f>
        <v>0</v>
      </c>
      <c r="V10" s="411">
        <f>'Форма 2'!Q25</f>
        <v>0</v>
      </c>
      <c r="W10" s="408">
        <f>'Форма 2'!R25</f>
        <v>0</v>
      </c>
      <c r="X10" s="408">
        <f>'Форма 2'!S25</f>
        <v>0</v>
      </c>
      <c r="Y10" s="411">
        <f>'Форма 2'!T25</f>
        <v>0</v>
      </c>
      <c r="Z10" s="411">
        <f>'Форма 2'!U25</f>
        <v>0</v>
      </c>
      <c r="AA10" s="411">
        <f>'Форма 2'!V25</f>
        <v>0</v>
      </c>
      <c r="AB10" s="411">
        <f>'Форма 2'!W25</f>
        <v>0</v>
      </c>
      <c r="AC10" s="412">
        <f>'Форма 2'!X25</f>
        <v>0</v>
      </c>
      <c r="AD10" s="413">
        <f>'Форма 2'!Y25</f>
        <v>0</v>
      </c>
      <c r="AE10" s="414">
        <f t="shared" si="0"/>
        <v>47</v>
      </c>
      <c r="AF10" s="414" t="str">
        <f t="shared" si="1"/>
        <v>УрФО</v>
      </c>
      <c r="AG10" s="414">
        <f t="shared" si="2"/>
        <v>37</v>
      </c>
      <c r="AH10" s="415" t="str">
        <f t="shared" si="3"/>
        <v>МВД России</v>
      </c>
      <c r="AI10" s="416" t="str">
        <f t="shared" si="4"/>
        <v>ГКВ</v>
      </c>
      <c r="AJ10" s="417" t="str">
        <f t="shared" si="5"/>
        <v>Да</v>
      </c>
    </row>
    <row r="11" spans="1:36" ht="12.75">
      <c r="A11" s="404">
        <f>'Форма 2'!$O$5</f>
        <v>2011</v>
      </c>
      <c r="B11" s="405">
        <f>'Форма 2'!$M$5</f>
        <v>4</v>
      </c>
      <c r="C11" s="405" t="str">
        <f>'Форма 2'!$J$3</f>
        <v>Курганская область</v>
      </c>
      <c r="D11" s="405" t="e">
        <f ca="1" t="shared" si="6"/>
        <v>#VALUE!</v>
      </c>
      <c r="E11" s="406" t="e">
        <f t="shared" si="7"/>
        <v>#VALUE!</v>
      </c>
      <c r="F11" s="407" t="str">
        <f>'Форма 2'!A26</f>
        <v>1104</v>
      </c>
      <c r="G11" s="408" t="str">
        <f>'Форма 2'!B26</f>
        <v>4/21</v>
      </c>
      <c r="H11" s="409" t="str">
        <f>'Форма 2'!C26</f>
        <v>Обустройство дорожными ограждениями</v>
      </c>
      <c r="I11" s="409" t="str">
        <f>'Форма 2'!D26</f>
        <v>Программное отчетное</v>
      </c>
      <c r="J11" s="410">
        <f>'Форма 2'!E26</f>
        <v>0</v>
      </c>
      <c r="K11" s="411">
        <f>'Форма 2'!F26</f>
        <v>0</v>
      </c>
      <c r="L11" s="411">
        <f>'Форма 2'!G26</f>
        <v>0</v>
      </c>
      <c r="M11" s="408">
        <f>'Форма 2'!H26</f>
        <v>0</v>
      </c>
      <c r="N11" s="408">
        <f>'Форма 2'!I26</f>
        <v>0</v>
      </c>
      <c r="O11" s="411">
        <f>'Форма 2'!J26</f>
        <v>0</v>
      </c>
      <c r="P11" s="411">
        <f>'Форма 2'!K26</f>
        <v>0</v>
      </c>
      <c r="Q11" s="411">
        <f>'Форма 2'!L26</f>
        <v>0</v>
      </c>
      <c r="R11" s="411">
        <f>'Форма 2'!M26</f>
        <v>0</v>
      </c>
      <c r="S11" s="412">
        <f>'Форма 2'!N26</f>
        <v>0</v>
      </c>
      <c r="T11" s="410">
        <f>'Форма 2'!O26</f>
        <v>0</v>
      </c>
      <c r="U11" s="411">
        <f>'Форма 2'!P26</f>
        <v>0</v>
      </c>
      <c r="V11" s="411">
        <f>'Форма 2'!Q26</f>
        <v>0</v>
      </c>
      <c r="W11" s="408">
        <f>'Форма 2'!R26</f>
        <v>0</v>
      </c>
      <c r="X11" s="408">
        <f>'Форма 2'!S26</f>
        <v>0</v>
      </c>
      <c r="Y11" s="411">
        <f>'Форма 2'!T26</f>
        <v>0</v>
      </c>
      <c r="Z11" s="411">
        <f>'Форма 2'!U26</f>
        <v>0</v>
      </c>
      <c r="AA11" s="411">
        <f>'Форма 2'!V26</f>
        <v>0</v>
      </c>
      <c r="AB11" s="411">
        <f>'Форма 2'!W26</f>
        <v>0</v>
      </c>
      <c r="AC11" s="412">
        <f>'Форма 2'!X26</f>
        <v>0</v>
      </c>
      <c r="AD11" s="413">
        <f>'Форма 2'!Y26</f>
        <v>0</v>
      </c>
      <c r="AE11" s="414">
        <f t="shared" si="0"/>
        <v>47</v>
      </c>
      <c r="AF11" s="414" t="str">
        <f t="shared" si="1"/>
        <v>УрФО</v>
      </c>
      <c r="AG11" s="414">
        <f t="shared" si="2"/>
        <v>37</v>
      </c>
      <c r="AH11" s="415" t="str">
        <f t="shared" si="3"/>
        <v>МВД России</v>
      </c>
      <c r="AI11" s="416" t="str">
        <f t="shared" si="4"/>
        <v>ГКВ</v>
      </c>
      <c r="AJ11" s="417" t="str">
        <f t="shared" si="5"/>
        <v>Да</v>
      </c>
    </row>
    <row r="12" spans="1:36" ht="12.75">
      <c r="A12" s="404">
        <f>'Форма 2'!$O$5</f>
        <v>2011</v>
      </c>
      <c r="B12" s="405">
        <f>'Форма 2'!$M$5</f>
        <v>4</v>
      </c>
      <c r="C12" s="405" t="str">
        <f>'Форма 2'!$J$3</f>
        <v>Курганская область</v>
      </c>
      <c r="D12" s="405" t="e">
        <f ca="1" t="shared" si="6"/>
        <v>#VALUE!</v>
      </c>
      <c r="E12" s="406" t="e">
        <f t="shared" si="7"/>
        <v>#VALUE!</v>
      </c>
      <c r="F12" s="407" t="str">
        <f>'Форма 2'!A27</f>
        <v>1105</v>
      </c>
      <c r="G12" s="408" t="str">
        <f>'Форма 2'!B27</f>
        <v>4/22</v>
      </c>
      <c r="H12" s="409" t="str">
        <f>'Форма 2'!C27</f>
        <v>Создание системы маршрутного ориентирования (дорожные знаки)</v>
      </c>
      <c r="I12" s="409" t="str">
        <f>'Форма 2'!D27</f>
        <v>Программное отчетное</v>
      </c>
      <c r="J12" s="410">
        <f>'Форма 2'!E27</f>
        <v>0</v>
      </c>
      <c r="K12" s="411">
        <f>'Форма 2'!F27</f>
        <v>0</v>
      </c>
      <c r="L12" s="411">
        <f>'Форма 2'!G27</f>
        <v>0</v>
      </c>
      <c r="M12" s="408">
        <f>'Форма 2'!H27</f>
        <v>0</v>
      </c>
      <c r="N12" s="408">
        <f>'Форма 2'!I27</f>
        <v>0</v>
      </c>
      <c r="O12" s="411">
        <f>'Форма 2'!J27</f>
        <v>0</v>
      </c>
      <c r="P12" s="411">
        <f>'Форма 2'!K27</f>
        <v>0</v>
      </c>
      <c r="Q12" s="411">
        <f>'Форма 2'!L27</f>
        <v>0</v>
      </c>
      <c r="R12" s="411">
        <f>'Форма 2'!M27</f>
        <v>0</v>
      </c>
      <c r="S12" s="412">
        <f>'Форма 2'!N27</f>
        <v>0</v>
      </c>
      <c r="T12" s="410">
        <f>'Форма 2'!O27</f>
        <v>0</v>
      </c>
      <c r="U12" s="411">
        <f>'Форма 2'!P27</f>
        <v>0</v>
      </c>
      <c r="V12" s="411">
        <f>'Форма 2'!Q27</f>
        <v>0</v>
      </c>
      <c r="W12" s="408">
        <f>'Форма 2'!R27</f>
        <v>0</v>
      </c>
      <c r="X12" s="408">
        <f>'Форма 2'!S27</f>
        <v>0</v>
      </c>
      <c r="Y12" s="411">
        <f>'Форма 2'!T27</f>
        <v>0</v>
      </c>
      <c r="Z12" s="411">
        <f>'Форма 2'!U27</f>
        <v>0</v>
      </c>
      <c r="AA12" s="411">
        <f>'Форма 2'!V27</f>
        <v>0</v>
      </c>
      <c r="AB12" s="411">
        <f>'Форма 2'!W27</f>
        <v>0</v>
      </c>
      <c r="AC12" s="412">
        <f>'Форма 2'!X27</f>
        <v>0</v>
      </c>
      <c r="AD12" s="413">
        <f>'Форма 2'!Y27</f>
        <v>0</v>
      </c>
      <c r="AE12" s="414">
        <f t="shared" si="0"/>
        <v>47</v>
      </c>
      <c r="AF12" s="414" t="str">
        <f t="shared" si="1"/>
        <v>УрФО</v>
      </c>
      <c r="AG12" s="414">
        <f t="shared" si="2"/>
        <v>37</v>
      </c>
      <c r="AH12" s="415" t="str">
        <f t="shared" si="3"/>
        <v>МВД России</v>
      </c>
      <c r="AI12" s="416" t="str">
        <f t="shared" si="4"/>
        <v>ГКВ</v>
      </c>
      <c r="AJ12" s="417" t="str">
        <f t="shared" si="5"/>
        <v>Да</v>
      </c>
    </row>
    <row r="13" spans="1:36" ht="12.75">
      <c r="A13" s="404">
        <f>'Форма 2'!$O$5</f>
        <v>2011</v>
      </c>
      <c r="B13" s="405">
        <f>'Форма 2'!$M$5</f>
        <v>4</v>
      </c>
      <c r="C13" s="405" t="str">
        <f>'Форма 2'!$J$3</f>
        <v>Курганская область</v>
      </c>
      <c r="D13" s="405" t="e">
        <f ca="1" t="shared" si="6"/>
        <v>#VALUE!</v>
      </c>
      <c r="E13" s="406" t="e">
        <f t="shared" si="7"/>
        <v>#VALUE!</v>
      </c>
      <c r="F13" s="407" t="str">
        <f>'Форма 2'!A28</f>
        <v>1106</v>
      </c>
      <c r="G13" s="408" t="str">
        <f>'Форма 2'!B28</f>
        <v>5/63</v>
      </c>
      <c r="H13" s="409" t="str">
        <f>'Форма 2'!C28</f>
        <v>Оснащение комплексами, определяющими оптимальный маршрут к месту ДТП</v>
      </c>
      <c r="I13" s="409" t="str">
        <f>'Форма 2'!D28</f>
        <v>Программное отчетное</v>
      </c>
      <c r="J13" s="410">
        <f>'Форма 2'!E28</f>
        <v>0</v>
      </c>
      <c r="K13" s="411">
        <f>'Форма 2'!F28</f>
        <v>0</v>
      </c>
      <c r="L13" s="411">
        <f>'Форма 2'!G28</f>
        <v>0</v>
      </c>
      <c r="M13" s="408">
        <f>'Форма 2'!H28</f>
        <v>0</v>
      </c>
      <c r="N13" s="408">
        <f>'Форма 2'!I28</f>
        <v>0</v>
      </c>
      <c r="O13" s="411">
        <f>'Форма 2'!J28</f>
        <v>0</v>
      </c>
      <c r="P13" s="411">
        <f>'Форма 2'!K28</f>
        <v>0</v>
      </c>
      <c r="Q13" s="411">
        <f>'Форма 2'!L28</f>
        <v>0</v>
      </c>
      <c r="R13" s="411">
        <f>'Форма 2'!M28</f>
        <v>0</v>
      </c>
      <c r="S13" s="412">
        <f>'Форма 2'!N28</f>
        <v>0</v>
      </c>
      <c r="T13" s="410">
        <f>'Форма 2'!O28</f>
        <v>0</v>
      </c>
      <c r="U13" s="411">
        <f>'Форма 2'!P28</f>
        <v>0</v>
      </c>
      <c r="V13" s="411">
        <f>'Форма 2'!Q28</f>
        <v>0</v>
      </c>
      <c r="W13" s="408">
        <f>'Форма 2'!R28</f>
        <v>0</v>
      </c>
      <c r="X13" s="408">
        <f>'Форма 2'!S28</f>
        <v>0</v>
      </c>
      <c r="Y13" s="411">
        <f>'Форма 2'!T28</f>
        <v>0</v>
      </c>
      <c r="Z13" s="411">
        <f>'Форма 2'!U28</f>
        <v>0</v>
      </c>
      <c r="AA13" s="411">
        <f>'Форма 2'!V28</f>
        <v>0</v>
      </c>
      <c r="AB13" s="411">
        <f>'Форма 2'!W28</f>
        <v>0</v>
      </c>
      <c r="AC13" s="412">
        <f>'Форма 2'!X28</f>
        <v>0</v>
      </c>
      <c r="AD13" s="413">
        <f>'Форма 2'!Y28</f>
        <v>0</v>
      </c>
      <c r="AE13" s="414">
        <f t="shared" si="0"/>
        <v>47</v>
      </c>
      <c r="AF13" s="414" t="str">
        <f t="shared" si="1"/>
        <v>УрФО</v>
      </c>
      <c r="AG13" s="414">
        <f t="shared" si="2"/>
        <v>37</v>
      </c>
      <c r="AH13" s="415" t="str">
        <f t="shared" si="3"/>
        <v>МВД России</v>
      </c>
      <c r="AI13" s="416" t="str">
        <f t="shared" si="4"/>
        <v>ГКВ</v>
      </c>
      <c r="AJ13" s="417" t="str">
        <f t="shared" si="5"/>
        <v>Да</v>
      </c>
    </row>
    <row r="14" spans="1:36" ht="12.75">
      <c r="A14" s="404">
        <f>'Форма 2'!$O$5</f>
        <v>2011</v>
      </c>
      <c r="B14" s="405">
        <f>'Форма 2'!$M$5</f>
        <v>4</v>
      </c>
      <c r="C14" s="405" t="str">
        <f>'Форма 2'!$J$3</f>
        <v>Курганская область</v>
      </c>
      <c r="D14" s="405" t="e">
        <f ca="1" t="shared" si="6"/>
        <v>#VALUE!</v>
      </c>
      <c r="E14" s="406" t="e">
        <f t="shared" si="7"/>
        <v>#VALUE!</v>
      </c>
      <c r="F14" s="407" t="str">
        <f>'Форма 2'!A30</f>
        <v>1201</v>
      </c>
      <c r="G14" s="408" t="str">
        <f>'Форма 2'!B30</f>
        <v>3/61</v>
      </c>
      <c r="H14" s="409" t="str">
        <f>'Форма 2'!C30</f>
        <v>Проведение акций: «Внимание - дети!»,  «Зебра» и т.д. </v>
      </c>
      <c r="I14" s="409" t="str">
        <f>'Форма 2'!D30</f>
        <v>Программное отчетное</v>
      </c>
      <c r="J14" s="410">
        <f>'Форма 2'!E30</f>
        <v>0</v>
      </c>
      <c r="K14" s="411">
        <f>'Форма 2'!F30</f>
        <v>0</v>
      </c>
      <c r="L14" s="411">
        <f>'Форма 2'!G30</f>
        <v>0</v>
      </c>
      <c r="M14" s="408">
        <f>'Форма 2'!H30</f>
        <v>0</v>
      </c>
      <c r="N14" s="408">
        <f>'Форма 2'!I30</f>
        <v>0</v>
      </c>
      <c r="O14" s="411">
        <f>'Форма 2'!J30</f>
        <v>0</v>
      </c>
      <c r="P14" s="411">
        <f>'Форма 2'!K30</f>
        <v>0</v>
      </c>
      <c r="Q14" s="411">
        <f>'Форма 2'!L30</f>
        <v>0</v>
      </c>
      <c r="R14" s="411">
        <f>'Форма 2'!M30</f>
        <v>0</v>
      </c>
      <c r="S14" s="412">
        <f>'Форма 2'!N30</f>
        <v>0</v>
      </c>
      <c r="T14" s="410">
        <f>'Форма 2'!O30</f>
        <v>0</v>
      </c>
      <c r="U14" s="411">
        <f>'Форма 2'!P30</f>
        <v>0</v>
      </c>
      <c r="V14" s="411">
        <f>'Форма 2'!Q30</f>
        <v>0</v>
      </c>
      <c r="W14" s="408">
        <f>'Форма 2'!R30</f>
        <v>0</v>
      </c>
      <c r="X14" s="408">
        <f>'Форма 2'!S30</f>
        <v>0</v>
      </c>
      <c r="Y14" s="411">
        <f>'Форма 2'!T30</f>
        <v>0</v>
      </c>
      <c r="Z14" s="411">
        <f>'Форма 2'!U30</f>
        <v>0</v>
      </c>
      <c r="AA14" s="411">
        <f>'Форма 2'!V30</f>
        <v>0</v>
      </c>
      <c r="AB14" s="411">
        <f>'Форма 2'!W30</f>
        <v>0</v>
      </c>
      <c r="AC14" s="412">
        <f>'Форма 2'!X30</f>
        <v>0</v>
      </c>
      <c r="AD14" s="413">
        <f>'Форма 2'!Y30</f>
        <v>0</v>
      </c>
      <c r="AE14" s="414">
        <f t="shared" si="0"/>
        <v>47</v>
      </c>
      <c r="AF14" s="414" t="str">
        <f t="shared" si="1"/>
        <v>УрФО</v>
      </c>
      <c r="AG14" s="414">
        <f t="shared" si="2"/>
        <v>37</v>
      </c>
      <c r="AH14" s="415" t="str">
        <f t="shared" si="3"/>
        <v>МВД России</v>
      </c>
      <c r="AI14" s="416" t="str">
        <f t="shared" si="4"/>
        <v>Пр.</v>
      </c>
      <c r="AJ14" s="417" t="str">
        <f t="shared" si="5"/>
        <v>Да</v>
      </c>
    </row>
    <row r="15" spans="1:36" ht="12.75">
      <c r="A15" s="404">
        <f>'Форма 2'!$O$5</f>
        <v>2011</v>
      </c>
      <c r="B15" s="405">
        <f>'Форма 2'!$M$5</f>
        <v>4</v>
      </c>
      <c r="C15" s="405" t="str">
        <f>'Форма 2'!$J$3</f>
        <v>Курганская область</v>
      </c>
      <c r="D15" s="405" t="e">
        <f ca="1" t="shared" si="6"/>
        <v>#VALUE!</v>
      </c>
      <c r="E15" s="406" t="e">
        <f t="shared" si="7"/>
        <v>#VALUE!</v>
      </c>
      <c r="F15" s="407" t="str">
        <f>'Форма 2'!A31</f>
        <v>1202</v>
      </c>
      <c r="G15" s="408" t="str">
        <f>'Форма 2'!B31</f>
        <v>3/62</v>
      </c>
      <c r="H15" s="409" t="str">
        <f>'Форма 2'!C31</f>
        <v>Создание телепередач по БДД</v>
      </c>
      <c r="I15" s="409" t="str">
        <f>'Форма 2'!D31</f>
        <v>Программное отчетное</v>
      </c>
      <c r="J15" s="410">
        <f>'Форма 2'!E31</f>
        <v>580</v>
      </c>
      <c r="K15" s="411">
        <f>'Форма 2'!F31</f>
        <v>580</v>
      </c>
      <c r="L15" s="411">
        <f>'Форма 2'!G31</f>
        <v>0</v>
      </c>
      <c r="M15" s="408">
        <f>'Форма 2'!H31</f>
        <v>1</v>
      </c>
      <c r="N15" s="408">
        <f>'Форма 2'!I31</f>
        <v>1</v>
      </c>
      <c r="O15" s="411">
        <f>'Форма 2'!J31</f>
        <v>580</v>
      </c>
      <c r="P15" s="411">
        <f>'Форма 2'!K31</f>
        <v>192</v>
      </c>
      <c r="Q15" s="411">
        <f>'Форма 2'!L31</f>
        <v>580</v>
      </c>
      <c r="R15" s="411">
        <f>'Форма 2'!M31</f>
        <v>580</v>
      </c>
      <c r="S15" s="412">
        <f>'Форма 2'!N31</f>
        <v>192</v>
      </c>
      <c r="T15" s="410">
        <f>'Форма 2'!O31</f>
        <v>0</v>
      </c>
      <c r="U15" s="411">
        <f>'Форма 2'!P31</f>
        <v>0</v>
      </c>
      <c r="V15" s="411">
        <f>'Форма 2'!Q31</f>
        <v>0</v>
      </c>
      <c r="W15" s="408">
        <f>'Форма 2'!R31</f>
        <v>0</v>
      </c>
      <c r="X15" s="408">
        <f>'Форма 2'!S31</f>
        <v>0</v>
      </c>
      <c r="Y15" s="411">
        <f>'Форма 2'!T31</f>
        <v>0</v>
      </c>
      <c r="Z15" s="411">
        <f>'Форма 2'!U31</f>
        <v>0</v>
      </c>
      <c r="AA15" s="411">
        <f>'Форма 2'!V31</f>
        <v>0</v>
      </c>
      <c r="AB15" s="411">
        <f>'Форма 2'!W31</f>
        <v>0</v>
      </c>
      <c r="AC15" s="412">
        <f>'Форма 2'!X31</f>
        <v>0</v>
      </c>
      <c r="AD15" s="413" t="str">
        <f>'Форма 2'!Y31</f>
        <v>Проведен открытый аукцион и заключен государственный контракт от 01.01.2011 № 2402-08-02-20/05 с ФГУП «ВГТРК» по созданию и выпуску тематической телевизионной передачи по пропаганде культуры поведения участников дорожного движения «Встречная полоса». Подготовлено 12 выпусков тематической телепередачи.</v>
      </c>
      <c r="AE15" s="414">
        <f t="shared" si="0"/>
        <v>47</v>
      </c>
      <c r="AF15" s="414" t="str">
        <f t="shared" si="1"/>
        <v>УрФО</v>
      </c>
      <c r="AG15" s="414">
        <f t="shared" si="2"/>
        <v>37</v>
      </c>
      <c r="AH15" s="415" t="str">
        <f t="shared" si="3"/>
        <v>МВД России </v>
      </c>
      <c r="AI15" s="416" t="str">
        <f t="shared" si="4"/>
        <v>Пр.</v>
      </c>
      <c r="AJ15" s="417" t="str">
        <f t="shared" si="5"/>
        <v>Да</v>
      </c>
    </row>
    <row r="16" spans="1:36" ht="12.75">
      <c r="A16" s="404">
        <f>'Форма 2'!$O$5</f>
        <v>2011</v>
      </c>
      <c r="B16" s="405">
        <f>'Форма 2'!$M$5</f>
        <v>4</v>
      </c>
      <c r="C16" s="405" t="str">
        <f>'Форма 2'!$J$3</f>
        <v>Курганская область</v>
      </c>
      <c r="D16" s="405" t="e">
        <f ca="1" t="shared" si="6"/>
        <v>#VALUE!</v>
      </c>
      <c r="E16" s="406" t="e">
        <f t="shared" si="7"/>
        <v>#VALUE!</v>
      </c>
      <c r="F16" s="407" t="str">
        <f>'Форма 2'!A32</f>
        <v>1203</v>
      </c>
      <c r="G16" s="408" t="str">
        <f>'Форма 2'!B32</f>
        <v>3/63</v>
      </c>
      <c r="H16" s="409" t="str">
        <f>'Форма 2'!C32</f>
        <v>Создание информационно-пропагандистской продукции</v>
      </c>
      <c r="I16" s="409" t="str">
        <f>'Форма 2'!D32</f>
        <v>Программное отчетное</v>
      </c>
      <c r="J16" s="410">
        <f>'Форма 2'!E32</f>
        <v>0</v>
      </c>
      <c r="K16" s="411">
        <f>'Форма 2'!F32</f>
        <v>0</v>
      </c>
      <c r="L16" s="411">
        <f>'Форма 2'!G32</f>
        <v>0</v>
      </c>
      <c r="M16" s="408">
        <f>'Форма 2'!H32</f>
        <v>0</v>
      </c>
      <c r="N16" s="408">
        <f>'Форма 2'!I32</f>
        <v>0</v>
      </c>
      <c r="O16" s="411">
        <f>'Форма 2'!J32</f>
        <v>0</v>
      </c>
      <c r="P16" s="411">
        <f>'Форма 2'!K32</f>
        <v>0</v>
      </c>
      <c r="Q16" s="411">
        <f>'Форма 2'!L32</f>
        <v>0</v>
      </c>
      <c r="R16" s="411">
        <f>'Форма 2'!M32</f>
        <v>0</v>
      </c>
      <c r="S16" s="412">
        <f>'Форма 2'!N32</f>
        <v>0</v>
      </c>
      <c r="T16" s="410">
        <f>'Форма 2'!O32</f>
        <v>0</v>
      </c>
      <c r="U16" s="411">
        <f>'Форма 2'!P32</f>
        <v>0</v>
      </c>
      <c r="V16" s="411">
        <f>'Форма 2'!Q32</f>
        <v>0</v>
      </c>
      <c r="W16" s="408">
        <f>'Форма 2'!R32</f>
        <v>0</v>
      </c>
      <c r="X16" s="408">
        <f>'Форма 2'!S32</f>
        <v>0</v>
      </c>
      <c r="Y16" s="411">
        <f>'Форма 2'!T32</f>
        <v>0</v>
      </c>
      <c r="Z16" s="411">
        <f>'Форма 2'!U32</f>
        <v>0</v>
      </c>
      <c r="AA16" s="411">
        <f>'Форма 2'!V32</f>
        <v>0</v>
      </c>
      <c r="AB16" s="411">
        <f>'Форма 2'!W32</f>
        <v>0</v>
      </c>
      <c r="AC16" s="412">
        <f>'Форма 2'!X32</f>
        <v>0</v>
      </c>
      <c r="AD16" s="413">
        <f>'Форма 2'!Y32</f>
        <v>0</v>
      </c>
      <c r="AE16" s="414">
        <f t="shared" si="0"/>
        <v>47</v>
      </c>
      <c r="AF16" s="414" t="str">
        <f t="shared" si="1"/>
        <v>УрФО</v>
      </c>
      <c r="AG16" s="414">
        <f t="shared" si="2"/>
        <v>37</v>
      </c>
      <c r="AH16" s="415" t="str">
        <f t="shared" si="3"/>
        <v>МВД России </v>
      </c>
      <c r="AI16" s="416" t="str">
        <f t="shared" si="4"/>
        <v>Пр.</v>
      </c>
      <c r="AJ16" s="417" t="str">
        <f t="shared" si="5"/>
        <v>Да</v>
      </c>
    </row>
    <row r="17" spans="1:36" ht="12.75">
      <c r="A17" s="404">
        <f>'Форма 2'!$O$5</f>
        <v>2011</v>
      </c>
      <c r="B17" s="405">
        <f>'Форма 2'!$M$5</f>
        <v>4</v>
      </c>
      <c r="C17" s="405" t="str">
        <f>'Форма 2'!$J$3</f>
        <v>Курганская область</v>
      </c>
      <c r="D17" s="405" t="e">
        <f ca="1" t="shared" si="6"/>
        <v>#VALUE!</v>
      </c>
      <c r="E17" s="406" t="e">
        <f t="shared" si="7"/>
        <v>#VALUE!</v>
      </c>
      <c r="F17" s="407" t="str">
        <f>'Форма 2'!A33</f>
        <v>1204</v>
      </c>
      <c r="G17" s="408" t="str">
        <f>'Форма 2'!B33</f>
        <v>3/65</v>
      </c>
      <c r="H17" s="409" t="str">
        <f>'Форма 2'!C33</f>
        <v>Проведение слетов юных инспекторов движения</v>
      </c>
      <c r="I17" s="409" t="str">
        <f>'Форма 2'!D33</f>
        <v>Программное отчетное</v>
      </c>
      <c r="J17" s="410">
        <f>'Форма 2'!E33</f>
        <v>400</v>
      </c>
      <c r="K17" s="411">
        <f>'Форма 2'!F33</f>
        <v>400</v>
      </c>
      <c r="L17" s="411">
        <f>'Форма 2'!G33</f>
        <v>0</v>
      </c>
      <c r="M17" s="408">
        <f>'Форма 2'!H33</f>
        <v>1</v>
      </c>
      <c r="N17" s="408">
        <f>'Форма 2'!I33</f>
        <v>1</v>
      </c>
      <c r="O17" s="411">
        <f>'Форма 2'!J33</f>
        <v>400</v>
      </c>
      <c r="P17" s="411">
        <f>'Форма 2'!K33</f>
        <v>0</v>
      </c>
      <c r="Q17" s="411">
        <f>'Форма 2'!L33</f>
        <v>400</v>
      </c>
      <c r="R17" s="411">
        <f>'Форма 2'!M33</f>
        <v>400</v>
      </c>
      <c r="S17" s="412">
        <f>'Форма 2'!N33</f>
        <v>0</v>
      </c>
      <c r="T17" s="410">
        <f>'Форма 2'!O33</f>
        <v>0</v>
      </c>
      <c r="U17" s="411">
        <f>'Форма 2'!P33</f>
        <v>0</v>
      </c>
      <c r="V17" s="411">
        <f>'Форма 2'!Q33</f>
        <v>0</v>
      </c>
      <c r="W17" s="408">
        <f>'Форма 2'!R33</f>
        <v>0</v>
      </c>
      <c r="X17" s="408">
        <f>'Форма 2'!S33</f>
        <v>0</v>
      </c>
      <c r="Y17" s="411">
        <f>'Форма 2'!T33</f>
        <v>0</v>
      </c>
      <c r="Z17" s="411">
        <f>'Форма 2'!U33</f>
        <v>0</v>
      </c>
      <c r="AA17" s="411">
        <f>'Форма 2'!V33</f>
        <v>0</v>
      </c>
      <c r="AB17" s="411">
        <f>'Форма 2'!W33</f>
        <v>0</v>
      </c>
      <c r="AC17" s="412">
        <f>'Форма 2'!X33</f>
        <v>0</v>
      </c>
      <c r="AD17" s="413" t="str">
        <f>'Форма 2'!Y33</f>
        <v>Заключен государственный контракт и приобретена коллективная путевка в санаторий «Лесники» для проведения конкурса, проведены организационные мероприятия, приобретены призы и подарки победителям.
11 – 12 мая 2011 года на базе санатория «Лесники» проведен областной конкурс отрядов юных инспекторов дорожного движения «Безопасное колесо». Победитель конкурса команда ЮИД г. Кургана приняла участие во Всероссийском конкурсе «Безопасное колесо» в г. Тюмень и заняла 12 место в общекомандном зачете, 3 место в общекомандном зачете на этапе «Основы безопасности жизнедеятельности» и два призовых места в десятке лучших девочек по знанию основ оказания первой помощи и управления велосипедом в автогородке.</v>
      </c>
      <c r="AE17" s="414">
        <f t="shared" si="0"/>
        <v>47</v>
      </c>
      <c r="AF17" s="414" t="str">
        <f t="shared" si="1"/>
        <v>УрФО</v>
      </c>
      <c r="AG17" s="414">
        <f t="shared" si="2"/>
        <v>37</v>
      </c>
      <c r="AH17" s="415" t="str">
        <f t="shared" si="3"/>
        <v>МВД России</v>
      </c>
      <c r="AI17" s="416" t="str">
        <f t="shared" si="4"/>
        <v>Пр.</v>
      </c>
      <c r="AJ17" s="417" t="str">
        <f t="shared" si="5"/>
        <v>Да</v>
      </c>
    </row>
    <row r="18" spans="1:36" ht="12.75">
      <c r="A18" s="404">
        <f>'Форма 2'!$O$5</f>
        <v>2011</v>
      </c>
      <c r="B18" s="405">
        <f>'Форма 2'!$M$5</f>
        <v>4</v>
      </c>
      <c r="C18" s="405" t="str">
        <f>'Форма 2'!$J$3</f>
        <v>Курганская область</v>
      </c>
      <c r="D18" s="405" t="e">
        <f ca="1" t="shared" si="6"/>
        <v>#VALUE!</v>
      </c>
      <c r="E18" s="406" t="e">
        <f t="shared" si="7"/>
        <v>#VALUE!</v>
      </c>
      <c r="F18" s="407" t="str">
        <f>'Форма 2'!A34</f>
        <v>1205</v>
      </c>
      <c r="G18" s="408" t="str">
        <f>'Форма 2'!B34</f>
        <v>3/66</v>
      </c>
      <c r="H18" s="409" t="str">
        <f>'Форма 2'!C34</f>
        <v>Изготовление световозвращающих  приспособлений для детей</v>
      </c>
      <c r="I18" s="409" t="str">
        <f>'Форма 2'!D34</f>
        <v>Программное отчетное</v>
      </c>
      <c r="J18" s="410">
        <f>'Форма 2'!E34</f>
        <v>0</v>
      </c>
      <c r="K18" s="411">
        <f>'Форма 2'!F34</f>
        <v>0</v>
      </c>
      <c r="L18" s="411">
        <f>'Форма 2'!G34</f>
        <v>0</v>
      </c>
      <c r="M18" s="408">
        <f>'Форма 2'!H34</f>
        <v>0</v>
      </c>
      <c r="N18" s="408">
        <f>'Форма 2'!I34</f>
        <v>0</v>
      </c>
      <c r="O18" s="411">
        <f>'Форма 2'!J34</f>
        <v>0</v>
      </c>
      <c r="P18" s="411">
        <f>'Форма 2'!K34</f>
        <v>0</v>
      </c>
      <c r="Q18" s="411">
        <f>'Форма 2'!L34</f>
        <v>0</v>
      </c>
      <c r="R18" s="411">
        <f>'Форма 2'!M34</f>
        <v>0</v>
      </c>
      <c r="S18" s="412">
        <f>'Форма 2'!N34</f>
        <v>0</v>
      </c>
      <c r="T18" s="410">
        <f>'Форма 2'!O34</f>
        <v>0</v>
      </c>
      <c r="U18" s="411">
        <f>'Форма 2'!P34</f>
        <v>0</v>
      </c>
      <c r="V18" s="411">
        <f>'Форма 2'!Q34</f>
        <v>0</v>
      </c>
      <c r="W18" s="408">
        <f>'Форма 2'!R34</f>
        <v>0</v>
      </c>
      <c r="X18" s="408">
        <f>'Форма 2'!S34</f>
        <v>0</v>
      </c>
      <c r="Y18" s="411">
        <f>'Форма 2'!T34</f>
        <v>0</v>
      </c>
      <c r="Z18" s="411">
        <f>'Форма 2'!U34</f>
        <v>0</v>
      </c>
      <c r="AA18" s="411">
        <f>'Форма 2'!V34</f>
        <v>0</v>
      </c>
      <c r="AB18" s="411">
        <f>'Форма 2'!W34</f>
        <v>0</v>
      </c>
      <c r="AC18" s="412">
        <f>'Форма 2'!X34</f>
        <v>0</v>
      </c>
      <c r="AD18" s="413">
        <f>'Форма 2'!Y34</f>
        <v>0</v>
      </c>
      <c r="AE18" s="414">
        <f t="shared" si="0"/>
        <v>47</v>
      </c>
      <c r="AF18" s="414" t="str">
        <f t="shared" si="1"/>
        <v>УрФО</v>
      </c>
      <c r="AG18" s="414">
        <f t="shared" si="2"/>
        <v>37</v>
      </c>
      <c r="AH18" s="415" t="str">
        <f t="shared" si="3"/>
        <v>МВД России</v>
      </c>
      <c r="AI18" s="416" t="str">
        <f t="shared" si="4"/>
        <v>Пр.</v>
      </c>
      <c r="AJ18" s="417" t="str">
        <f t="shared" si="5"/>
        <v>Да</v>
      </c>
    </row>
    <row r="19" spans="1:36" ht="12.75">
      <c r="A19" s="404">
        <f>'Форма 2'!$O$5</f>
        <v>2011</v>
      </c>
      <c r="B19" s="405">
        <f>'Форма 2'!$M$5</f>
        <v>4</v>
      </c>
      <c r="C19" s="405" t="str">
        <f>'Форма 2'!$J$3</f>
        <v>Курганская область</v>
      </c>
      <c r="D19" s="405" t="e">
        <f ca="1" t="shared" si="6"/>
        <v>#VALUE!</v>
      </c>
      <c r="E19" s="406" t="e">
        <f t="shared" si="7"/>
        <v>#VALUE!</v>
      </c>
      <c r="F19" s="407" t="str">
        <f>'Форма 2'!A35</f>
        <v>1206</v>
      </c>
      <c r="G19" s="408" t="str">
        <f>'Форма 2'!B35</f>
        <v>3/69</v>
      </c>
      <c r="H19" s="409" t="str">
        <f>'Форма 2'!C35</f>
        <v>Приобретение специальных автомобилей для приема экзаменов</v>
      </c>
      <c r="I19" s="409" t="str">
        <f>'Форма 2'!D35</f>
        <v>Программное отчетное</v>
      </c>
      <c r="J19" s="410">
        <f>'Форма 2'!E35</f>
        <v>0</v>
      </c>
      <c r="K19" s="411">
        <f>'Форма 2'!F35</f>
        <v>0</v>
      </c>
      <c r="L19" s="411">
        <f>'Форма 2'!G35</f>
        <v>0</v>
      </c>
      <c r="M19" s="408">
        <f>'Форма 2'!H35</f>
        <v>0</v>
      </c>
      <c r="N19" s="408">
        <f>'Форма 2'!I35</f>
        <v>0</v>
      </c>
      <c r="O19" s="411">
        <f>'Форма 2'!J35</f>
        <v>0</v>
      </c>
      <c r="P19" s="411">
        <f>'Форма 2'!K35</f>
        <v>0</v>
      </c>
      <c r="Q19" s="411">
        <f>'Форма 2'!L35</f>
        <v>0</v>
      </c>
      <c r="R19" s="411">
        <f>'Форма 2'!M35</f>
        <v>0</v>
      </c>
      <c r="S19" s="412">
        <f>'Форма 2'!N35</f>
        <v>0</v>
      </c>
      <c r="T19" s="410">
        <f>'Форма 2'!O35</f>
        <v>0</v>
      </c>
      <c r="U19" s="411">
        <f>'Форма 2'!P35</f>
        <v>0</v>
      </c>
      <c r="V19" s="411">
        <f>'Форма 2'!Q35</f>
        <v>0</v>
      </c>
      <c r="W19" s="408">
        <f>'Форма 2'!R35</f>
        <v>0</v>
      </c>
      <c r="X19" s="408">
        <f>'Форма 2'!S35</f>
        <v>0</v>
      </c>
      <c r="Y19" s="411">
        <f>'Форма 2'!T35</f>
        <v>0</v>
      </c>
      <c r="Z19" s="411">
        <f>'Форма 2'!U35</f>
        <v>0</v>
      </c>
      <c r="AA19" s="411">
        <f>'Форма 2'!V35</f>
        <v>0</v>
      </c>
      <c r="AB19" s="411">
        <f>'Форма 2'!W35</f>
        <v>0</v>
      </c>
      <c r="AC19" s="412">
        <f>'Форма 2'!X35</f>
        <v>0</v>
      </c>
      <c r="AD19" s="413">
        <f>'Форма 2'!Y35</f>
        <v>0</v>
      </c>
      <c r="AE19" s="414">
        <f t="shared" si="0"/>
        <v>47</v>
      </c>
      <c r="AF19" s="414" t="str">
        <f t="shared" si="1"/>
        <v>УрФО</v>
      </c>
      <c r="AG19" s="414">
        <f t="shared" si="2"/>
        <v>37</v>
      </c>
      <c r="AH19" s="415" t="str">
        <f t="shared" si="3"/>
        <v>МВД России </v>
      </c>
      <c r="AI19" s="416" t="str">
        <f t="shared" si="4"/>
        <v>Пр.</v>
      </c>
      <c r="AJ19" s="417" t="str">
        <f t="shared" si="5"/>
        <v>Да</v>
      </c>
    </row>
    <row r="20" spans="1:36" ht="12.75">
      <c r="A20" s="404">
        <f>'Форма 2'!$O$5</f>
        <v>2011</v>
      </c>
      <c r="B20" s="405">
        <f>'Форма 2'!$M$5</f>
        <v>4</v>
      </c>
      <c r="C20" s="405" t="str">
        <f>'Форма 2'!$J$3</f>
        <v>Курганская область</v>
      </c>
      <c r="D20" s="405" t="e">
        <f ca="1" t="shared" si="6"/>
        <v>#VALUE!</v>
      </c>
      <c r="E20" s="406" t="e">
        <f t="shared" si="7"/>
        <v>#VALUE!</v>
      </c>
      <c r="F20" s="407" t="str">
        <f>'Форма 2'!A36</f>
        <v>1207</v>
      </c>
      <c r="G20" s="408" t="str">
        <f>'Форма 2'!B36</f>
        <v>4/32</v>
      </c>
      <c r="H20" s="409" t="str">
        <f>'Форма 2'!C36</f>
        <v>Оснащение техникой для обслуживания технических средств ОДД</v>
      </c>
      <c r="I20" s="409" t="str">
        <f>'Форма 2'!D36</f>
        <v>Программное отчетное</v>
      </c>
      <c r="J20" s="410">
        <f>'Форма 2'!E36</f>
        <v>0</v>
      </c>
      <c r="K20" s="411">
        <f>'Форма 2'!F36</f>
        <v>0</v>
      </c>
      <c r="L20" s="411">
        <f>'Форма 2'!G36</f>
        <v>0</v>
      </c>
      <c r="M20" s="408">
        <f>'Форма 2'!H36</f>
        <v>0</v>
      </c>
      <c r="N20" s="408">
        <f>'Форма 2'!I36</f>
        <v>0</v>
      </c>
      <c r="O20" s="411">
        <f>'Форма 2'!J36</f>
        <v>0</v>
      </c>
      <c r="P20" s="411">
        <f>'Форма 2'!K36</f>
        <v>0</v>
      </c>
      <c r="Q20" s="411">
        <f>'Форма 2'!L36</f>
        <v>0</v>
      </c>
      <c r="R20" s="411">
        <f>'Форма 2'!M36</f>
        <v>0</v>
      </c>
      <c r="S20" s="412">
        <f>'Форма 2'!N36</f>
        <v>0</v>
      </c>
      <c r="T20" s="410">
        <f>'Форма 2'!O36</f>
        <v>0</v>
      </c>
      <c r="U20" s="411">
        <f>'Форма 2'!P36</f>
        <v>0</v>
      </c>
      <c r="V20" s="411">
        <f>'Форма 2'!Q36</f>
        <v>0</v>
      </c>
      <c r="W20" s="408">
        <f>'Форма 2'!R36</f>
        <v>0</v>
      </c>
      <c r="X20" s="408">
        <f>'Форма 2'!S36</f>
        <v>0</v>
      </c>
      <c r="Y20" s="411">
        <f>'Форма 2'!T36</f>
        <v>0</v>
      </c>
      <c r="Z20" s="411">
        <f>'Форма 2'!U36</f>
        <v>0</v>
      </c>
      <c r="AA20" s="411">
        <f>'Форма 2'!V36</f>
        <v>0</v>
      </c>
      <c r="AB20" s="411">
        <f>'Форма 2'!W36</f>
        <v>0</v>
      </c>
      <c r="AC20" s="412">
        <f>'Форма 2'!X36</f>
        <v>0</v>
      </c>
      <c r="AD20" s="413">
        <f>'Форма 2'!Y36</f>
        <v>0</v>
      </c>
      <c r="AE20" s="414">
        <f t="shared" si="0"/>
        <v>47</v>
      </c>
      <c r="AF20" s="414" t="str">
        <f t="shared" si="1"/>
        <v>УрФО</v>
      </c>
      <c r="AG20" s="414">
        <f t="shared" si="2"/>
        <v>37</v>
      </c>
      <c r="AH20" s="415" t="str">
        <f t="shared" si="3"/>
        <v>МВД России</v>
      </c>
      <c r="AI20" s="416" t="str">
        <f t="shared" si="4"/>
        <v>Пр.</v>
      </c>
      <c r="AJ20" s="417" t="str">
        <f t="shared" si="5"/>
        <v>Да</v>
      </c>
    </row>
    <row r="21" spans="1:36" ht="12.75">
      <c r="A21" s="404">
        <f>'Форма 2'!$O$5</f>
        <v>2011</v>
      </c>
      <c r="B21" s="405">
        <f>'Форма 2'!$M$5</f>
        <v>4</v>
      </c>
      <c r="C21" s="405" t="str">
        <f>'Форма 2'!$J$3</f>
        <v>Курганская область</v>
      </c>
      <c r="D21" s="405" t="e">
        <f ca="1" t="shared" si="6"/>
        <v>#VALUE!</v>
      </c>
      <c r="E21" s="406" t="e">
        <f t="shared" si="7"/>
        <v>#VALUE!</v>
      </c>
      <c r="F21" s="407" t="str">
        <f>'Форма 2'!A37</f>
        <v>1208</v>
      </c>
      <c r="G21" s="408" t="str">
        <f>'Форма 2'!B37</f>
        <v>5/121</v>
      </c>
      <c r="H21" s="409" t="str">
        <f>'Форма 2'!C37</f>
        <v>Орг.-метод. поддержка  ДПС по маршрутным комплексам (мероприятие 5/63)</v>
      </c>
      <c r="I21" s="409" t="str">
        <f>'Форма 2'!D37</f>
        <v>Программное отчетное</v>
      </c>
      <c r="J21" s="410">
        <f>'Форма 2'!E37</f>
        <v>0</v>
      </c>
      <c r="K21" s="411">
        <f>'Форма 2'!F37</f>
        <v>0</v>
      </c>
      <c r="L21" s="411">
        <f>'Форма 2'!G37</f>
        <v>0</v>
      </c>
      <c r="M21" s="408">
        <f>'Форма 2'!H37</f>
        <v>0</v>
      </c>
      <c r="N21" s="408">
        <f>'Форма 2'!I37</f>
        <v>0</v>
      </c>
      <c r="O21" s="411">
        <f>'Форма 2'!J37</f>
        <v>0</v>
      </c>
      <c r="P21" s="411">
        <f>'Форма 2'!K37</f>
        <v>0</v>
      </c>
      <c r="Q21" s="411">
        <f>'Форма 2'!L37</f>
        <v>0</v>
      </c>
      <c r="R21" s="411">
        <f>'Форма 2'!M37</f>
        <v>0</v>
      </c>
      <c r="S21" s="412">
        <f>'Форма 2'!N37</f>
        <v>0</v>
      </c>
      <c r="T21" s="410">
        <f>'Форма 2'!O37</f>
        <v>0</v>
      </c>
      <c r="U21" s="411">
        <f>'Форма 2'!P37</f>
        <v>0</v>
      </c>
      <c r="V21" s="411">
        <f>'Форма 2'!Q37</f>
        <v>0</v>
      </c>
      <c r="W21" s="408">
        <f>'Форма 2'!R37</f>
        <v>0</v>
      </c>
      <c r="X21" s="408">
        <f>'Форма 2'!S37</f>
        <v>0</v>
      </c>
      <c r="Y21" s="411">
        <f>'Форма 2'!T37</f>
        <v>0</v>
      </c>
      <c r="Z21" s="411">
        <f>'Форма 2'!U37</f>
        <v>0</v>
      </c>
      <c r="AA21" s="411">
        <f>'Форма 2'!V37</f>
        <v>0</v>
      </c>
      <c r="AB21" s="411">
        <f>'Форма 2'!W37</f>
        <v>0</v>
      </c>
      <c r="AC21" s="412">
        <f>'Форма 2'!X37</f>
        <v>0</v>
      </c>
      <c r="AD21" s="413">
        <f>'Форма 2'!Y37</f>
        <v>0</v>
      </c>
      <c r="AE21" s="414">
        <f t="shared" si="0"/>
        <v>47</v>
      </c>
      <c r="AF21" s="414" t="str">
        <f t="shared" si="1"/>
        <v>УрФО</v>
      </c>
      <c r="AG21" s="414">
        <f t="shared" si="2"/>
        <v>37</v>
      </c>
      <c r="AH21" s="415" t="str">
        <f t="shared" si="3"/>
        <v>МВД России</v>
      </c>
      <c r="AI21" s="416" t="str">
        <f t="shared" si="4"/>
        <v>Пр.</v>
      </c>
      <c r="AJ21" s="417" t="str">
        <f t="shared" si="5"/>
        <v>Да</v>
      </c>
    </row>
    <row r="22" spans="1:36" ht="12.75">
      <c r="A22" s="404">
        <f>'Форма 2'!$O$5</f>
        <v>2011</v>
      </c>
      <c r="B22" s="405">
        <f>'Форма 2'!$M$5</f>
        <v>4</v>
      </c>
      <c r="C22" s="405" t="str">
        <f>'Форма 2'!$J$3</f>
        <v>Курганская область</v>
      </c>
      <c r="D22" s="405" t="e">
        <f ca="1" t="shared" si="6"/>
        <v>#VALUE!</v>
      </c>
      <c r="E22" s="406" t="e">
        <f t="shared" si="7"/>
        <v>#VALUE!</v>
      </c>
      <c r="F22" s="407" t="str">
        <f>'Форма 2'!A38</f>
        <v>1209</v>
      </c>
      <c r="G22" s="408" t="str">
        <f>'Форма 2'!B38</f>
        <v>6/26</v>
      </c>
      <c r="H22" s="409" t="str">
        <f>'Форма 2'!C38</f>
        <v>Семинары и конференции по управлению ОБДД и оценке ОИВ по ОБДД</v>
      </c>
      <c r="I22" s="409" t="str">
        <f>'Форма 2'!D38</f>
        <v>Программное отчетное</v>
      </c>
      <c r="J22" s="410">
        <f>'Форма 2'!E38</f>
        <v>0</v>
      </c>
      <c r="K22" s="411">
        <f>'Форма 2'!F38</f>
        <v>0</v>
      </c>
      <c r="L22" s="411">
        <f>'Форма 2'!G38</f>
        <v>0</v>
      </c>
      <c r="M22" s="408">
        <f>'Форма 2'!H38</f>
        <v>0</v>
      </c>
      <c r="N22" s="408">
        <f>'Форма 2'!I38</f>
        <v>0</v>
      </c>
      <c r="O22" s="411">
        <f>'Форма 2'!J38</f>
        <v>0</v>
      </c>
      <c r="P22" s="411">
        <f>'Форма 2'!K38</f>
        <v>0</v>
      </c>
      <c r="Q22" s="411">
        <f>'Форма 2'!L38</f>
        <v>0</v>
      </c>
      <c r="R22" s="411">
        <f>'Форма 2'!M38</f>
        <v>0</v>
      </c>
      <c r="S22" s="412">
        <f>'Форма 2'!N38</f>
        <v>0</v>
      </c>
      <c r="T22" s="410">
        <f>'Форма 2'!O38</f>
        <v>0</v>
      </c>
      <c r="U22" s="411">
        <f>'Форма 2'!P38</f>
        <v>0</v>
      </c>
      <c r="V22" s="411">
        <f>'Форма 2'!Q38</f>
        <v>0</v>
      </c>
      <c r="W22" s="408">
        <f>'Форма 2'!R38</f>
        <v>0</v>
      </c>
      <c r="X22" s="408">
        <f>'Форма 2'!S38</f>
        <v>0</v>
      </c>
      <c r="Y22" s="411">
        <f>'Форма 2'!T38</f>
        <v>0</v>
      </c>
      <c r="Z22" s="411">
        <f>'Форма 2'!U38</f>
        <v>0</v>
      </c>
      <c r="AA22" s="411">
        <f>'Форма 2'!V38</f>
        <v>0</v>
      </c>
      <c r="AB22" s="411">
        <f>'Форма 2'!W38</f>
        <v>0</v>
      </c>
      <c r="AC22" s="412">
        <f>'Форма 2'!X38</f>
        <v>0</v>
      </c>
      <c r="AD22" s="413">
        <f>'Форма 2'!Y38</f>
        <v>0</v>
      </c>
      <c r="AE22" s="414">
        <f t="shared" si="0"/>
        <v>47</v>
      </c>
      <c r="AF22" s="414" t="str">
        <f t="shared" si="1"/>
        <v>УрФО</v>
      </c>
      <c r="AG22" s="414">
        <f t="shared" si="2"/>
        <v>37</v>
      </c>
      <c r="AH22" s="415" t="str">
        <f t="shared" si="3"/>
        <v>МВД России</v>
      </c>
      <c r="AI22" s="416" t="str">
        <f t="shared" si="4"/>
        <v>Пр.</v>
      </c>
      <c r="AJ22" s="417" t="str">
        <f t="shared" si="5"/>
        <v>Да</v>
      </c>
    </row>
    <row r="23" spans="1:36" ht="12.75">
      <c r="A23" s="404">
        <f>'Форма 2'!$O$5</f>
        <v>2011</v>
      </c>
      <c r="B23" s="405">
        <f>'Форма 2'!$M$5</f>
        <v>4</v>
      </c>
      <c r="C23" s="405" t="str">
        <f>'Форма 2'!$J$3</f>
        <v>Курганская область</v>
      </c>
      <c r="D23" s="405" t="e">
        <f ca="1" t="shared" si="6"/>
        <v>#VALUE!</v>
      </c>
      <c r="E23" s="406" t="e">
        <f t="shared" si="7"/>
        <v>#VALUE!</v>
      </c>
      <c r="F23" s="407" t="str">
        <f>'Форма 2'!A39</f>
        <v>1210</v>
      </c>
      <c r="G23" s="408" t="str">
        <f>'Форма 2'!B39</f>
        <v>6/27</v>
      </c>
      <c r="H23" s="409" t="str">
        <f>'Форма 2'!C39</f>
        <v>Семинары и конференции по профилактике ДТП</v>
      </c>
      <c r="I23" s="409" t="str">
        <f>'Форма 2'!D39</f>
        <v>Программное отчетное</v>
      </c>
      <c r="J23" s="410">
        <f>'Форма 2'!E39</f>
        <v>0</v>
      </c>
      <c r="K23" s="411">
        <f>'Форма 2'!F39</f>
        <v>0</v>
      </c>
      <c r="L23" s="411">
        <f>'Форма 2'!G39</f>
        <v>0</v>
      </c>
      <c r="M23" s="408">
        <f>'Форма 2'!H39</f>
        <v>0</v>
      </c>
      <c r="N23" s="408">
        <f>'Форма 2'!I39</f>
        <v>0</v>
      </c>
      <c r="O23" s="411">
        <f>'Форма 2'!J39</f>
        <v>0</v>
      </c>
      <c r="P23" s="411">
        <f>'Форма 2'!K39</f>
        <v>0</v>
      </c>
      <c r="Q23" s="411">
        <f>'Форма 2'!L39</f>
        <v>0</v>
      </c>
      <c r="R23" s="411">
        <f>'Форма 2'!M39</f>
        <v>0</v>
      </c>
      <c r="S23" s="412">
        <f>'Форма 2'!N39</f>
        <v>0</v>
      </c>
      <c r="T23" s="410">
        <f>'Форма 2'!O39</f>
        <v>0</v>
      </c>
      <c r="U23" s="411">
        <f>'Форма 2'!P39</f>
        <v>0</v>
      </c>
      <c r="V23" s="411">
        <f>'Форма 2'!Q39</f>
        <v>0</v>
      </c>
      <c r="W23" s="408">
        <f>'Форма 2'!R39</f>
        <v>0</v>
      </c>
      <c r="X23" s="408">
        <f>'Форма 2'!S39</f>
        <v>0</v>
      </c>
      <c r="Y23" s="411">
        <f>'Форма 2'!T39</f>
        <v>0</v>
      </c>
      <c r="Z23" s="411">
        <f>'Форма 2'!U39</f>
        <v>0</v>
      </c>
      <c r="AA23" s="411">
        <f>'Форма 2'!V39</f>
        <v>0</v>
      </c>
      <c r="AB23" s="411">
        <f>'Форма 2'!W39</f>
        <v>0</v>
      </c>
      <c r="AC23" s="412">
        <f>'Форма 2'!X39</f>
        <v>0</v>
      </c>
      <c r="AD23" s="413">
        <f>'Форма 2'!Y39</f>
        <v>0</v>
      </c>
      <c r="AE23" s="414">
        <f t="shared" si="0"/>
        <v>47</v>
      </c>
      <c r="AF23" s="414" t="str">
        <f t="shared" si="1"/>
        <v>УрФО</v>
      </c>
      <c r="AG23" s="414">
        <f t="shared" si="2"/>
        <v>37</v>
      </c>
      <c r="AH23" s="415" t="str">
        <f t="shared" si="3"/>
        <v>МВД России</v>
      </c>
      <c r="AI23" s="416" t="str">
        <f t="shared" si="4"/>
        <v>Пр.</v>
      </c>
      <c r="AJ23" s="417" t="str">
        <f t="shared" si="5"/>
        <v>Да</v>
      </c>
    </row>
    <row r="24" spans="1:36" ht="12.75">
      <c r="A24" s="404">
        <f>'Форма 2'!$O$5</f>
        <v>2011</v>
      </c>
      <c r="B24" s="405">
        <f>'Форма 2'!$M$5</f>
        <v>4</v>
      </c>
      <c r="C24" s="405" t="str">
        <f>'Форма 2'!$J$3</f>
        <v>Курганская область</v>
      </c>
      <c r="D24" s="405" t="e">
        <f ca="1" t="shared" si="6"/>
        <v>#VALUE!</v>
      </c>
      <c r="E24" s="406" t="e">
        <f t="shared" si="7"/>
        <v>#VALUE!</v>
      </c>
      <c r="F24" s="407" t="str">
        <f>'Форма 2'!A40</f>
        <v>1211</v>
      </c>
      <c r="G24" s="408" t="str">
        <f>'Форма 2'!B40</f>
        <v>6/29</v>
      </c>
      <c r="H24" s="409" t="str">
        <f>'Форма 2'!C40</f>
        <v>Внедрение и обеспечение МИАС</v>
      </c>
      <c r="I24" s="409" t="str">
        <f>'Форма 2'!D40</f>
        <v>Программное отчетное</v>
      </c>
      <c r="J24" s="410">
        <f>'Форма 2'!E40</f>
        <v>0</v>
      </c>
      <c r="K24" s="411">
        <f>'Форма 2'!F40</f>
        <v>0</v>
      </c>
      <c r="L24" s="411">
        <f>'Форма 2'!G40</f>
        <v>0</v>
      </c>
      <c r="M24" s="408">
        <f>'Форма 2'!H40</f>
        <v>0</v>
      </c>
      <c r="N24" s="408">
        <f>'Форма 2'!I40</f>
        <v>0</v>
      </c>
      <c r="O24" s="411">
        <f>'Форма 2'!J40</f>
        <v>0</v>
      </c>
      <c r="P24" s="411">
        <f>'Форма 2'!K40</f>
        <v>0</v>
      </c>
      <c r="Q24" s="411">
        <f>'Форма 2'!L40</f>
        <v>0</v>
      </c>
      <c r="R24" s="411">
        <f>'Форма 2'!M40</f>
        <v>0</v>
      </c>
      <c r="S24" s="412">
        <f>'Форма 2'!N40</f>
        <v>0</v>
      </c>
      <c r="T24" s="410">
        <f>'Форма 2'!O40</f>
        <v>0</v>
      </c>
      <c r="U24" s="411">
        <f>'Форма 2'!P40</f>
        <v>0</v>
      </c>
      <c r="V24" s="411">
        <f>'Форма 2'!Q40</f>
        <v>0</v>
      </c>
      <c r="W24" s="408">
        <f>'Форма 2'!R40</f>
        <v>0</v>
      </c>
      <c r="X24" s="408">
        <f>'Форма 2'!S40</f>
        <v>0</v>
      </c>
      <c r="Y24" s="411">
        <f>'Форма 2'!T40</f>
        <v>0</v>
      </c>
      <c r="Z24" s="411">
        <f>'Форма 2'!U40</f>
        <v>0</v>
      </c>
      <c r="AA24" s="411">
        <f>'Форма 2'!V40</f>
        <v>0</v>
      </c>
      <c r="AB24" s="411">
        <f>'Форма 2'!W40</f>
        <v>0</v>
      </c>
      <c r="AC24" s="412">
        <f>'Форма 2'!X40</f>
        <v>0</v>
      </c>
      <c r="AD24" s="413">
        <f>'Форма 2'!Y40</f>
        <v>0</v>
      </c>
      <c r="AE24" s="414">
        <f t="shared" si="0"/>
        <v>47</v>
      </c>
      <c r="AF24" s="414" t="str">
        <f t="shared" si="1"/>
        <v>УрФО</v>
      </c>
      <c r="AG24" s="414">
        <f t="shared" si="2"/>
        <v>37</v>
      </c>
      <c r="AH24" s="415" t="str">
        <f t="shared" si="3"/>
        <v>МВД России</v>
      </c>
      <c r="AI24" s="416" t="str">
        <f t="shared" si="4"/>
        <v>Пр.</v>
      </c>
      <c r="AJ24" s="417" t="str">
        <f t="shared" si="5"/>
        <v>Да</v>
      </c>
    </row>
    <row r="25" spans="1:36" ht="12.75">
      <c r="A25" s="404">
        <f>'Форма 2'!$O$5</f>
        <v>2011</v>
      </c>
      <c r="B25" s="405">
        <f>'Форма 2'!$M$5</f>
        <v>4</v>
      </c>
      <c r="C25" s="405" t="str">
        <f>'Форма 2'!$J$3</f>
        <v>Курганская область</v>
      </c>
      <c r="D25" s="405" t="e">
        <f ca="1" t="shared" si="6"/>
        <v>#VALUE!</v>
      </c>
      <c r="E25" s="406" t="e">
        <f t="shared" si="7"/>
        <v>#VALUE!</v>
      </c>
      <c r="F25" s="407" t="str">
        <f>'Форма 2'!A41</f>
        <v>1212</v>
      </c>
      <c r="G25" s="408" t="str">
        <f>'Форма 2'!B41</f>
        <v>6/30</v>
      </c>
      <c r="H25" s="409" t="str">
        <f>'Форма 2'!C41</f>
        <v>Координация и международное сотрудничество в области ОБДД</v>
      </c>
      <c r="I25" s="409" t="str">
        <f>'Форма 2'!D41</f>
        <v>Программное отчетное</v>
      </c>
      <c r="J25" s="410">
        <f>'Форма 2'!E41</f>
        <v>0</v>
      </c>
      <c r="K25" s="411">
        <f>'Форма 2'!F41</f>
        <v>0</v>
      </c>
      <c r="L25" s="411">
        <f>'Форма 2'!G41</f>
        <v>0</v>
      </c>
      <c r="M25" s="408">
        <f>'Форма 2'!H41</f>
        <v>0</v>
      </c>
      <c r="N25" s="408">
        <f>'Форма 2'!I41</f>
        <v>0</v>
      </c>
      <c r="O25" s="411">
        <f>'Форма 2'!J41</f>
        <v>0</v>
      </c>
      <c r="P25" s="411">
        <f>'Форма 2'!K41</f>
        <v>0</v>
      </c>
      <c r="Q25" s="411">
        <f>'Форма 2'!L41</f>
        <v>0</v>
      </c>
      <c r="R25" s="411">
        <f>'Форма 2'!M41</f>
        <v>0</v>
      </c>
      <c r="S25" s="412">
        <f>'Форма 2'!N41</f>
        <v>0</v>
      </c>
      <c r="T25" s="410">
        <f>'Форма 2'!O41</f>
        <v>0</v>
      </c>
      <c r="U25" s="411">
        <f>'Форма 2'!P41</f>
        <v>0</v>
      </c>
      <c r="V25" s="411">
        <f>'Форма 2'!Q41</f>
        <v>0</v>
      </c>
      <c r="W25" s="408">
        <f>'Форма 2'!R41</f>
        <v>0</v>
      </c>
      <c r="X25" s="408">
        <f>'Форма 2'!S41</f>
        <v>0</v>
      </c>
      <c r="Y25" s="411">
        <f>'Форма 2'!T41</f>
        <v>0</v>
      </c>
      <c r="Z25" s="411">
        <f>'Форма 2'!U41</f>
        <v>0</v>
      </c>
      <c r="AA25" s="411">
        <f>'Форма 2'!V41</f>
        <v>0</v>
      </c>
      <c r="AB25" s="411">
        <f>'Форма 2'!W41</f>
        <v>0</v>
      </c>
      <c r="AC25" s="412">
        <f>'Форма 2'!X41</f>
        <v>0</v>
      </c>
      <c r="AD25" s="413">
        <f>'Форма 2'!Y41</f>
        <v>0</v>
      </c>
      <c r="AE25" s="414">
        <f t="shared" si="0"/>
        <v>47</v>
      </c>
      <c r="AF25" s="414" t="str">
        <f t="shared" si="1"/>
        <v>УрФО</v>
      </c>
      <c r="AG25" s="414">
        <f t="shared" si="2"/>
        <v>37</v>
      </c>
      <c r="AH25" s="415" t="str">
        <f t="shared" si="3"/>
        <v>МВД России</v>
      </c>
      <c r="AI25" s="416" t="str">
        <f t="shared" si="4"/>
        <v>Пр.</v>
      </c>
      <c r="AJ25" s="417" t="str">
        <f t="shared" si="5"/>
        <v>Да</v>
      </c>
    </row>
    <row r="26" spans="1:36" ht="12.75">
      <c r="A26" s="404">
        <f>'Форма 2'!$O$5</f>
        <v>2011</v>
      </c>
      <c r="B26" s="405">
        <f>'Форма 2'!$M$5</f>
        <v>4</v>
      </c>
      <c r="C26" s="405" t="str">
        <f>'Форма 2'!$J$3</f>
        <v>Курганская область</v>
      </c>
      <c r="D26" s="405" t="e">
        <f ca="1" t="shared" si="6"/>
        <v>#VALUE!</v>
      </c>
      <c r="E26" s="406" t="e">
        <f t="shared" si="7"/>
        <v>#VALUE!</v>
      </c>
      <c r="F26" s="407" t="str">
        <f>'Форма 2'!A44</f>
        <v>2101</v>
      </c>
      <c r="G26" s="408" t="str">
        <f>'Форма 2'!B44</f>
        <v>3/46</v>
      </c>
      <c r="H26" s="409" t="str">
        <f>'Форма 2'!C44</f>
        <v>Создание 35 базовых учреждений по подготовке водителей</v>
      </c>
      <c r="I26" s="409" t="str">
        <f>'Форма 2'!D44</f>
        <v>Программное отчетное</v>
      </c>
      <c r="J26" s="410">
        <f>'Форма 2'!E44</f>
        <v>0</v>
      </c>
      <c r="K26" s="411">
        <f>'Форма 2'!F44</f>
        <v>0</v>
      </c>
      <c r="L26" s="411">
        <f>'Форма 2'!G44</f>
        <v>0</v>
      </c>
      <c r="M26" s="408">
        <f>'Форма 2'!H44</f>
        <v>0</v>
      </c>
      <c r="N26" s="408">
        <f>'Форма 2'!I44</f>
        <v>0</v>
      </c>
      <c r="O26" s="411">
        <f>'Форма 2'!J44</f>
        <v>0</v>
      </c>
      <c r="P26" s="411">
        <f>'Форма 2'!K44</f>
        <v>0</v>
      </c>
      <c r="Q26" s="411">
        <f>'Форма 2'!L44</f>
        <v>0</v>
      </c>
      <c r="R26" s="411">
        <f>'Форма 2'!M44</f>
        <v>0</v>
      </c>
      <c r="S26" s="412">
        <f>'Форма 2'!N44</f>
        <v>0</v>
      </c>
      <c r="T26" s="410">
        <f>'Форма 2'!O44</f>
        <v>0</v>
      </c>
      <c r="U26" s="411">
        <f>'Форма 2'!P44</f>
        <v>0</v>
      </c>
      <c r="V26" s="411">
        <f>'Форма 2'!Q44</f>
        <v>0</v>
      </c>
      <c r="W26" s="408">
        <f>'Форма 2'!R44</f>
        <v>0</v>
      </c>
      <c r="X26" s="408">
        <f>'Форма 2'!S44</f>
        <v>0</v>
      </c>
      <c r="Y26" s="411">
        <f>'Форма 2'!T44</f>
        <v>0</v>
      </c>
      <c r="Z26" s="411">
        <f>'Форма 2'!U44</f>
        <v>0</v>
      </c>
      <c r="AA26" s="411">
        <f>'Форма 2'!V44</f>
        <v>0</v>
      </c>
      <c r="AB26" s="411">
        <f>'Форма 2'!W44</f>
        <v>0</v>
      </c>
      <c r="AC26" s="412">
        <f>'Форма 2'!X44</f>
        <v>0</v>
      </c>
      <c r="AD26" s="413">
        <f>'Форма 2'!Y44</f>
        <v>0</v>
      </c>
      <c r="AE26" s="414">
        <f t="shared" si="0"/>
        <v>47</v>
      </c>
      <c r="AF26" s="414" t="str">
        <f t="shared" si="1"/>
        <v>УрФО</v>
      </c>
      <c r="AG26" s="414">
        <f t="shared" si="2"/>
        <v>37</v>
      </c>
      <c r="AH26" s="415" t="str">
        <f t="shared" si="3"/>
        <v>Минобрнауки России</v>
      </c>
      <c r="AI26" s="416" t="str">
        <f t="shared" si="4"/>
        <v>ГКВ</v>
      </c>
      <c r="AJ26" s="417" t="str">
        <f t="shared" si="5"/>
        <v>Нет</v>
      </c>
    </row>
    <row r="27" spans="1:36" ht="12.75">
      <c r="A27" s="404">
        <f>'Форма 2'!$O$5</f>
        <v>2011</v>
      </c>
      <c r="B27" s="405">
        <f>'Форма 2'!$M$5</f>
        <v>4</v>
      </c>
      <c r="C27" s="405" t="str">
        <f>'Форма 2'!$J$3</f>
        <v>Курганская область</v>
      </c>
      <c r="D27" s="405" t="e">
        <f ca="1" t="shared" si="6"/>
        <v>#VALUE!</v>
      </c>
      <c r="E27" s="406" t="e">
        <f t="shared" si="7"/>
        <v>#VALUE!</v>
      </c>
      <c r="F27" s="407" t="str">
        <f>'Форма 2'!A45</f>
        <v>2102</v>
      </c>
      <c r="G27" s="408" t="str">
        <f>'Форма 2'!B45</f>
        <v>3/47</v>
      </c>
      <c r="H27" s="409" t="str">
        <f>'Форма 2'!C45</f>
        <v>Строительство 40 детских автогородков</v>
      </c>
      <c r="I27" s="409" t="str">
        <f>'Форма 2'!D45</f>
        <v>Программное отчетное</v>
      </c>
      <c r="J27" s="410">
        <f>'Форма 2'!E45</f>
        <v>0</v>
      </c>
      <c r="K27" s="411">
        <f>'Форма 2'!F45</f>
        <v>0</v>
      </c>
      <c r="L27" s="411">
        <f>'Форма 2'!G45</f>
        <v>0</v>
      </c>
      <c r="M27" s="408">
        <f>'Форма 2'!H45</f>
        <v>0</v>
      </c>
      <c r="N27" s="408">
        <f>'Форма 2'!I45</f>
        <v>0</v>
      </c>
      <c r="O27" s="411">
        <f>'Форма 2'!J45</f>
        <v>0</v>
      </c>
      <c r="P27" s="411">
        <f>'Форма 2'!K45</f>
        <v>0</v>
      </c>
      <c r="Q27" s="411">
        <f>'Форма 2'!L45</f>
        <v>0</v>
      </c>
      <c r="R27" s="411">
        <f>'Форма 2'!M45</f>
        <v>0</v>
      </c>
      <c r="S27" s="412">
        <f>'Форма 2'!N45</f>
        <v>0</v>
      </c>
      <c r="T27" s="410">
        <f>'Форма 2'!O45</f>
        <v>0</v>
      </c>
      <c r="U27" s="411">
        <f>'Форма 2'!P45</f>
        <v>0</v>
      </c>
      <c r="V27" s="411">
        <f>'Форма 2'!Q45</f>
        <v>0</v>
      </c>
      <c r="W27" s="408">
        <f>'Форма 2'!R45</f>
        <v>0</v>
      </c>
      <c r="X27" s="408">
        <f>'Форма 2'!S45</f>
        <v>0</v>
      </c>
      <c r="Y27" s="411">
        <f>'Форма 2'!T45</f>
        <v>0</v>
      </c>
      <c r="Z27" s="411">
        <f>'Форма 2'!U45</f>
        <v>0</v>
      </c>
      <c r="AA27" s="411">
        <f>'Форма 2'!V45</f>
        <v>0</v>
      </c>
      <c r="AB27" s="411">
        <f>'Форма 2'!W45</f>
        <v>0</v>
      </c>
      <c r="AC27" s="412">
        <f>'Форма 2'!X45</f>
        <v>0</v>
      </c>
      <c r="AD27" s="413">
        <f>'Форма 2'!Y45</f>
        <v>0</v>
      </c>
      <c r="AE27" s="414">
        <f t="shared" si="0"/>
        <v>47</v>
      </c>
      <c r="AF27" s="414" t="str">
        <f t="shared" si="1"/>
        <v>УрФО</v>
      </c>
      <c r="AG27" s="414">
        <f t="shared" si="2"/>
        <v>37</v>
      </c>
      <c r="AH27" s="415" t="str">
        <f t="shared" si="3"/>
        <v>Минобрнауки России</v>
      </c>
      <c r="AI27" s="416" t="str">
        <f t="shared" si="4"/>
        <v>ГКВ</v>
      </c>
      <c r="AJ27" s="417" t="str">
        <f t="shared" si="5"/>
        <v>Да</v>
      </c>
    </row>
    <row r="28" spans="1:36" ht="12.75">
      <c r="A28" s="404">
        <f>'Форма 2'!$O$5</f>
        <v>2011</v>
      </c>
      <c r="B28" s="405">
        <f>'Форма 2'!$M$5</f>
        <v>4</v>
      </c>
      <c r="C28" s="405" t="str">
        <f>'Форма 2'!$J$3</f>
        <v>Курганская область</v>
      </c>
      <c r="D28" s="405" t="e">
        <f ca="1" t="shared" si="6"/>
        <v>#VALUE!</v>
      </c>
      <c r="E28" s="406" t="e">
        <f t="shared" si="7"/>
        <v>#VALUE!</v>
      </c>
      <c r="F28" s="407" t="str">
        <f>'Форма 2'!A47</f>
        <v>2201</v>
      </c>
      <c r="G28" s="408" t="str">
        <f>'Форма 2'!B47</f>
        <v>3/58</v>
      </c>
      <c r="H28" s="409" t="str">
        <f>'Форма 2'!C47</f>
        <v>Обеспечение детских образовательных учреждений учебными пособиями</v>
      </c>
      <c r="I28" s="409" t="str">
        <f>'Форма 2'!D47</f>
        <v>Программное отчетное</v>
      </c>
      <c r="J28" s="410">
        <f>'Форма 2'!E47</f>
        <v>0</v>
      </c>
      <c r="K28" s="411">
        <f>'Форма 2'!F47</f>
        <v>0</v>
      </c>
      <c r="L28" s="411">
        <f>'Форма 2'!G47</f>
        <v>0</v>
      </c>
      <c r="M28" s="408">
        <f>'Форма 2'!H47</f>
        <v>0</v>
      </c>
      <c r="N28" s="408">
        <f>'Форма 2'!I47</f>
        <v>0</v>
      </c>
      <c r="O28" s="411">
        <f>'Форма 2'!J47</f>
        <v>0</v>
      </c>
      <c r="P28" s="411">
        <f>'Форма 2'!K47</f>
        <v>0</v>
      </c>
      <c r="Q28" s="411">
        <f>'Форма 2'!L47</f>
        <v>0</v>
      </c>
      <c r="R28" s="411">
        <f>'Форма 2'!M47</f>
        <v>0</v>
      </c>
      <c r="S28" s="412">
        <f>'Форма 2'!N47</f>
        <v>0</v>
      </c>
      <c r="T28" s="410">
        <f>'Форма 2'!O47</f>
        <v>0</v>
      </c>
      <c r="U28" s="411">
        <f>'Форма 2'!P47</f>
        <v>0</v>
      </c>
      <c r="V28" s="411">
        <f>'Форма 2'!Q47</f>
        <v>0</v>
      </c>
      <c r="W28" s="408">
        <f>'Форма 2'!R47</f>
        <v>0</v>
      </c>
      <c r="X28" s="408">
        <f>'Форма 2'!S47</f>
        <v>0</v>
      </c>
      <c r="Y28" s="411">
        <f>'Форма 2'!T47</f>
        <v>0</v>
      </c>
      <c r="Z28" s="411">
        <f>'Форма 2'!U47</f>
        <v>0</v>
      </c>
      <c r="AA28" s="411">
        <f>'Форма 2'!V47</f>
        <v>0</v>
      </c>
      <c r="AB28" s="411">
        <f>'Форма 2'!W47</f>
        <v>0</v>
      </c>
      <c r="AC28" s="412">
        <f>'Форма 2'!X47</f>
        <v>0</v>
      </c>
      <c r="AD28" s="413">
        <f>'Форма 2'!Y47</f>
        <v>0</v>
      </c>
      <c r="AE28" s="414">
        <f t="shared" si="0"/>
        <v>47</v>
      </c>
      <c r="AF28" s="414" t="str">
        <f t="shared" si="1"/>
        <v>УрФО</v>
      </c>
      <c r="AG28" s="414">
        <f t="shared" si="2"/>
        <v>37</v>
      </c>
      <c r="AH28" s="415" t="str">
        <f t="shared" si="3"/>
        <v>Минобрнауки России</v>
      </c>
      <c r="AI28" s="416" t="str">
        <f t="shared" si="4"/>
        <v>Пр.</v>
      </c>
      <c r="AJ28" s="417" t="str">
        <f t="shared" si="5"/>
        <v>Да</v>
      </c>
    </row>
    <row r="29" spans="1:36" ht="12.75">
      <c r="A29" s="404">
        <f>'Форма 2'!$O$5</f>
        <v>2011</v>
      </c>
      <c r="B29" s="405">
        <f>'Форма 2'!$M$5</f>
        <v>4</v>
      </c>
      <c r="C29" s="405" t="str">
        <f>'Форма 2'!$J$3</f>
        <v>Курганская область</v>
      </c>
      <c r="D29" s="405" t="e">
        <f ca="1" t="shared" si="6"/>
        <v>#VALUE!</v>
      </c>
      <c r="E29" s="406" t="e">
        <f t="shared" si="7"/>
        <v>#VALUE!</v>
      </c>
      <c r="F29" s="407" t="str">
        <f>'Форма 2'!A48</f>
        <v>2202</v>
      </c>
      <c r="G29" s="408" t="str">
        <f>'Форма 2'!B48</f>
        <v>3/64</v>
      </c>
      <c r="H29" s="409" t="str">
        <f>'Форма 2'!C48</f>
        <v>Проведение всероссийских массовых мероприятий с детьми</v>
      </c>
      <c r="I29" s="409" t="str">
        <f>'Форма 2'!D48</f>
        <v>Программное отчетное</v>
      </c>
      <c r="J29" s="410">
        <f>'Форма 2'!E48</f>
        <v>0</v>
      </c>
      <c r="K29" s="411">
        <f>'Форма 2'!F48</f>
        <v>0</v>
      </c>
      <c r="L29" s="411">
        <f>'Форма 2'!G48</f>
        <v>0</v>
      </c>
      <c r="M29" s="408">
        <f>'Форма 2'!H48</f>
        <v>0</v>
      </c>
      <c r="N29" s="408">
        <f>'Форма 2'!I48</f>
        <v>0</v>
      </c>
      <c r="O29" s="411">
        <f>'Форма 2'!J48</f>
        <v>0</v>
      </c>
      <c r="P29" s="411">
        <f>'Форма 2'!K48</f>
        <v>0</v>
      </c>
      <c r="Q29" s="411">
        <f>'Форма 2'!L48</f>
        <v>0</v>
      </c>
      <c r="R29" s="411">
        <f>'Форма 2'!M48</f>
        <v>0</v>
      </c>
      <c r="S29" s="412">
        <f>'Форма 2'!N48</f>
        <v>0</v>
      </c>
      <c r="T29" s="410">
        <f>'Форма 2'!O48</f>
        <v>0</v>
      </c>
      <c r="U29" s="411">
        <f>'Форма 2'!P48</f>
        <v>0</v>
      </c>
      <c r="V29" s="411">
        <f>'Форма 2'!Q48</f>
        <v>0</v>
      </c>
      <c r="W29" s="408">
        <f>'Форма 2'!R48</f>
        <v>0</v>
      </c>
      <c r="X29" s="408">
        <f>'Форма 2'!S48</f>
        <v>0</v>
      </c>
      <c r="Y29" s="411">
        <f>'Форма 2'!T48</f>
        <v>0</v>
      </c>
      <c r="Z29" s="411">
        <f>'Форма 2'!U48</f>
        <v>0</v>
      </c>
      <c r="AA29" s="411">
        <f>'Форма 2'!V48</f>
        <v>0</v>
      </c>
      <c r="AB29" s="411">
        <f>'Форма 2'!W48</f>
        <v>0</v>
      </c>
      <c r="AC29" s="412">
        <f>'Форма 2'!X48</f>
        <v>0</v>
      </c>
      <c r="AD29" s="413">
        <f>'Форма 2'!Y48</f>
        <v>0</v>
      </c>
      <c r="AE29" s="414">
        <f t="shared" si="0"/>
        <v>47</v>
      </c>
      <c r="AF29" s="414" t="str">
        <f t="shared" si="1"/>
        <v>УрФО</v>
      </c>
      <c r="AG29" s="414">
        <f t="shared" si="2"/>
        <v>37</v>
      </c>
      <c r="AH29" s="415" t="str">
        <f t="shared" si="3"/>
        <v>Минобрнауки России</v>
      </c>
      <c r="AI29" s="416" t="str">
        <f t="shared" si="4"/>
        <v>Пр.</v>
      </c>
      <c r="AJ29" s="417" t="str">
        <f t="shared" si="5"/>
        <v>Да</v>
      </c>
    </row>
    <row r="30" spans="1:36" ht="12.75">
      <c r="A30" s="404">
        <f>'Форма 2'!$O$5</f>
        <v>2011</v>
      </c>
      <c r="B30" s="405">
        <f>'Форма 2'!$M$5</f>
        <v>4</v>
      </c>
      <c r="C30" s="405" t="str">
        <f>'Форма 2'!$J$3</f>
        <v>Курганская область</v>
      </c>
      <c r="D30" s="405" t="e">
        <f ca="1" t="shared" si="6"/>
        <v>#VALUE!</v>
      </c>
      <c r="E30" s="406" t="e">
        <f t="shared" si="7"/>
        <v>#VALUE!</v>
      </c>
      <c r="F30" s="407" t="str">
        <f>'Форма 2'!A49</f>
        <v>2203</v>
      </c>
      <c r="G30" s="408" t="str">
        <f>'Форма 2'!B49</f>
        <v>3/76</v>
      </c>
      <c r="H30" s="409" t="str">
        <f>'Форма 2'!C49</f>
        <v>Повышение квалификации преподавателей  школ и дошкольных учреждений</v>
      </c>
      <c r="I30" s="409" t="str">
        <f>'Форма 2'!D49</f>
        <v>Программное отчетное</v>
      </c>
      <c r="J30" s="410">
        <f>'Форма 2'!E49</f>
        <v>0</v>
      </c>
      <c r="K30" s="411">
        <f>'Форма 2'!F49</f>
        <v>0</v>
      </c>
      <c r="L30" s="411">
        <f>'Форма 2'!G49</f>
        <v>0</v>
      </c>
      <c r="M30" s="408">
        <f>'Форма 2'!H49</f>
        <v>0</v>
      </c>
      <c r="N30" s="408">
        <f>'Форма 2'!I49</f>
        <v>0</v>
      </c>
      <c r="O30" s="411">
        <f>'Форма 2'!J49</f>
        <v>0</v>
      </c>
      <c r="P30" s="411">
        <f>'Форма 2'!K49</f>
        <v>0</v>
      </c>
      <c r="Q30" s="411">
        <f>'Форма 2'!L49</f>
        <v>0</v>
      </c>
      <c r="R30" s="411">
        <f>'Форма 2'!M49</f>
        <v>0</v>
      </c>
      <c r="S30" s="412">
        <f>'Форма 2'!N49</f>
        <v>0</v>
      </c>
      <c r="T30" s="410">
        <f>'Форма 2'!O49</f>
        <v>0</v>
      </c>
      <c r="U30" s="411">
        <f>'Форма 2'!P49</f>
        <v>0</v>
      </c>
      <c r="V30" s="411">
        <f>'Форма 2'!Q49</f>
        <v>0</v>
      </c>
      <c r="W30" s="408">
        <f>'Форма 2'!R49</f>
        <v>0</v>
      </c>
      <c r="X30" s="408">
        <f>'Форма 2'!S49</f>
        <v>0</v>
      </c>
      <c r="Y30" s="411">
        <f>'Форма 2'!T49</f>
        <v>0</v>
      </c>
      <c r="Z30" s="411">
        <f>'Форма 2'!U49</f>
        <v>0</v>
      </c>
      <c r="AA30" s="411">
        <f>'Форма 2'!V49</f>
        <v>0</v>
      </c>
      <c r="AB30" s="411">
        <f>'Форма 2'!W49</f>
        <v>0</v>
      </c>
      <c r="AC30" s="412">
        <f>'Форма 2'!X49</f>
        <v>0</v>
      </c>
      <c r="AD30" s="413">
        <f>'Форма 2'!Y49</f>
        <v>0</v>
      </c>
      <c r="AE30" s="414">
        <f t="shared" si="0"/>
        <v>47</v>
      </c>
      <c r="AF30" s="414" t="str">
        <f t="shared" si="1"/>
        <v>УрФО</v>
      </c>
      <c r="AG30" s="414">
        <f t="shared" si="2"/>
        <v>37</v>
      </c>
      <c r="AH30" s="415" t="str">
        <f t="shared" si="3"/>
        <v>Минобрнауки России</v>
      </c>
      <c r="AI30" s="416" t="str">
        <f t="shared" si="4"/>
        <v>Пр.</v>
      </c>
      <c r="AJ30" s="417" t="str">
        <f t="shared" si="5"/>
        <v>Да</v>
      </c>
    </row>
    <row r="31" spans="1:36" ht="12.75">
      <c r="A31" s="404">
        <f>'Форма 2'!$O$5</f>
        <v>2011</v>
      </c>
      <c r="B31" s="405">
        <f>'Форма 2'!$M$5</f>
        <v>4</v>
      </c>
      <c r="C31" s="405" t="str">
        <f>'Форма 2'!$J$3</f>
        <v>Курганская область</v>
      </c>
      <c r="D31" s="405" t="e">
        <f ca="1" t="shared" si="6"/>
        <v>#VALUE!</v>
      </c>
      <c r="E31" s="406" t="e">
        <f t="shared" si="7"/>
        <v>#VALUE!</v>
      </c>
      <c r="F31" s="407" t="str">
        <f>'Форма 2'!A52</f>
        <v>3101</v>
      </c>
      <c r="G31" s="408" t="str">
        <f>'Форма 2'!B52</f>
        <v>5/64</v>
      </c>
      <c r="H31" s="409" t="str">
        <f>'Форма 2'!C52</f>
        <v>Оснащение 9 медучреждений для применения вертолетной авиации (трасса Москва - С-Пб)</v>
      </c>
      <c r="I31" s="409" t="str">
        <f>'Форма 2'!D52</f>
        <v>Программное отчетное</v>
      </c>
      <c r="J31" s="410">
        <f>'Форма 2'!E52</f>
        <v>0</v>
      </c>
      <c r="K31" s="411">
        <f>'Форма 2'!F52</f>
        <v>0</v>
      </c>
      <c r="L31" s="411">
        <f>'Форма 2'!G52</f>
        <v>0</v>
      </c>
      <c r="M31" s="408">
        <f>'Форма 2'!H52</f>
        <v>0</v>
      </c>
      <c r="N31" s="408">
        <f>'Форма 2'!I52</f>
        <v>0</v>
      </c>
      <c r="O31" s="411">
        <f>'Форма 2'!J52</f>
        <v>0</v>
      </c>
      <c r="P31" s="411">
        <f>'Форма 2'!K52</f>
        <v>0</v>
      </c>
      <c r="Q31" s="411">
        <f>'Форма 2'!L52</f>
        <v>0</v>
      </c>
      <c r="R31" s="411">
        <f>'Форма 2'!M52</f>
        <v>0</v>
      </c>
      <c r="S31" s="412">
        <f>'Форма 2'!N52</f>
        <v>0</v>
      </c>
      <c r="T31" s="410">
        <f>'Форма 2'!O52</f>
        <v>0</v>
      </c>
      <c r="U31" s="411">
        <f>'Форма 2'!P52</f>
        <v>0</v>
      </c>
      <c r="V31" s="411">
        <f>'Форма 2'!Q52</f>
        <v>0</v>
      </c>
      <c r="W31" s="408">
        <f>'Форма 2'!R52</f>
        <v>0</v>
      </c>
      <c r="X31" s="408">
        <f>'Форма 2'!S52</f>
        <v>0</v>
      </c>
      <c r="Y31" s="411">
        <f>'Форма 2'!T52</f>
        <v>0</v>
      </c>
      <c r="Z31" s="411">
        <f>'Форма 2'!U52</f>
        <v>0</v>
      </c>
      <c r="AA31" s="411">
        <f>'Форма 2'!V52</f>
        <v>0</v>
      </c>
      <c r="AB31" s="411">
        <f>'Форма 2'!W52</f>
        <v>0</v>
      </c>
      <c r="AC31" s="412">
        <f>'Форма 2'!X52</f>
        <v>0</v>
      </c>
      <c r="AD31" s="413">
        <f>'Форма 2'!Y52</f>
        <v>0</v>
      </c>
      <c r="AE31" s="414">
        <f t="shared" si="0"/>
        <v>47</v>
      </c>
      <c r="AF31" s="414" t="str">
        <f t="shared" si="1"/>
        <v>УрФО</v>
      </c>
      <c r="AG31" s="414">
        <f t="shared" si="2"/>
        <v>37</v>
      </c>
      <c r="AH31" s="415" t="str">
        <f t="shared" si="3"/>
        <v>Минздравсоцразвития России</v>
      </c>
      <c r="AI31" s="416" t="str">
        <f t="shared" si="4"/>
        <v>ГКВ</v>
      </c>
      <c r="AJ31" s="417" t="str">
        <f t="shared" si="5"/>
        <v>Да</v>
      </c>
    </row>
    <row r="32" spans="1:36" ht="12.75">
      <c r="A32" s="404">
        <f>'Форма 2'!$O$5</f>
        <v>2011</v>
      </c>
      <c r="B32" s="405">
        <f>'Форма 2'!$M$5</f>
        <v>4</v>
      </c>
      <c r="C32" s="405" t="str">
        <f>'Форма 2'!$J$3</f>
        <v>Курганская область</v>
      </c>
      <c r="D32" s="405" t="e">
        <f ca="1" t="shared" si="6"/>
        <v>#VALUE!</v>
      </c>
      <c r="E32" s="406" t="e">
        <f t="shared" si="7"/>
        <v>#VALUE!</v>
      </c>
      <c r="F32" s="407" t="str">
        <f>'Форма 2'!A54</f>
        <v>3202</v>
      </c>
      <c r="G32" s="408" t="str">
        <f>'Форма 2'!B54</f>
        <v>5/87</v>
      </c>
      <c r="H32" s="409" t="str">
        <f>'Форма 2'!C54</f>
        <v>Обеспечение медучреждений, оказывающих экстренную помощь при ДТП</v>
      </c>
      <c r="I32" s="409" t="str">
        <f>'Форма 2'!D54</f>
        <v>Программное отчетное</v>
      </c>
      <c r="J32" s="410">
        <f>'Форма 2'!E54</f>
        <v>0</v>
      </c>
      <c r="K32" s="411">
        <f>'Форма 2'!F54</f>
        <v>0</v>
      </c>
      <c r="L32" s="411">
        <f>'Форма 2'!G54</f>
        <v>0</v>
      </c>
      <c r="M32" s="408">
        <f>'Форма 2'!H54</f>
        <v>0</v>
      </c>
      <c r="N32" s="408">
        <f>'Форма 2'!I54</f>
        <v>0</v>
      </c>
      <c r="O32" s="411">
        <f>'Форма 2'!J54</f>
        <v>0</v>
      </c>
      <c r="P32" s="411">
        <f>'Форма 2'!K54</f>
        <v>0</v>
      </c>
      <c r="Q32" s="411">
        <f>'Форма 2'!L54</f>
        <v>0</v>
      </c>
      <c r="R32" s="411">
        <f>'Форма 2'!M54</f>
        <v>0</v>
      </c>
      <c r="S32" s="412">
        <f>'Форма 2'!N54</f>
        <v>0</v>
      </c>
      <c r="T32" s="410">
        <f>'Форма 2'!O54</f>
        <v>0</v>
      </c>
      <c r="U32" s="411">
        <f>'Форма 2'!P54</f>
        <v>0</v>
      </c>
      <c r="V32" s="411">
        <f>'Форма 2'!Q54</f>
        <v>0</v>
      </c>
      <c r="W32" s="408">
        <f>'Форма 2'!R54</f>
        <v>0</v>
      </c>
      <c r="X32" s="408">
        <f>'Форма 2'!S54</f>
        <v>0</v>
      </c>
      <c r="Y32" s="411">
        <f>'Форма 2'!T54</f>
        <v>0</v>
      </c>
      <c r="Z32" s="411">
        <f>'Форма 2'!U54</f>
        <v>0</v>
      </c>
      <c r="AA32" s="411">
        <f>'Форма 2'!V54</f>
        <v>0</v>
      </c>
      <c r="AB32" s="411">
        <f>'Форма 2'!W54</f>
        <v>0</v>
      </c>
      <c r="AC32" s="412">
        <f>'Форма 2'!X54</f>
        <v>0</v>
      </c>
      <c r="AD32" s="413">
        <f>'Форма 2'!Y54</f>
        <v>0</v>
      </c>
      <c r="AE32" s="414">
        <f t="shared" si="0"/>
        <v>47</v>
      </c>
      <c r="AF32" s="414" t="str">
        <f t="shared" si="1"/>
        <v>УрФО</v>
      </c>
      <c r="AG32" s="414">
        <f t="shared" si="2"/>
        <v>37</v>
      </c>
      <c r="AH32" s="415" t="str">
        <f t="shared" si="3"/>
        <v>Минздравсоцразвития России</v>
      </c>
      <c r="AI32" s="416" t="str">
        <f t="shared" si="4"/>
        <v>Пр.</v>
      </c>
      <c r="AJ32" s="417" t="str">
        <f t="shared" si="5"/>
        <v>Да</v>
      </c>
    </row>
    <row r="33" spans="1:36" ht="12.75">
      <c r="A33" s="404">
        <f>'Форма 2'!$O$5</f>
        <v>2011</v>
      </c>
      <c r="B33" s="405">
        <f>'Форма 2'!$M$5</f>
        <v>4</v>
      </c>
      <c r="C33" s="405" t="str">
        <f>'Форма 2'!$J$3</f>
        <v>Курганская область</v>
      </c>
      <c r="D33" s="405" t="e">
        <f ca="1" t="shared" si="6"/>
        <v>#VALUE!</v>
      </c>
      <c r="E33" s="406" t="e">
        <f t="shared" si="7"/>
        <v>#VALUE!</v>
      </c>
      <c r="F33" s="407" t="str">
        <f>'Форма 2'!A55</f>
        <v>3203</v>
      </c>
      <c r="G33" s="408" t="str">
        <f>'Форма 2'!B55</f>
        <v>5/88</v>
      </c>
      <c r="H33" s="409" t="str">
        <f>'Форма 2'!C55</f>
        <v>Обучение лиц, участвующих в ликвидации ДТП, первой медицинской помощи</v>
      </c>
      <c r="I33" s="409" t="str">
        <f>'Форма 2'!D55</f>
        <v>Программное отчетное</v>
      </c>
      <c r="J33" s="410">
        <f>'Форма 2'!E55</f>
        <v>119.4</v>
      </c>
      <c r="K33" s="411">
        <f>'Форма 2'!F55</f>
        <v>119.4</v>
      </c>
      <c r="L33" s="411">
        <f>'Форма 2'!G55</f>
        <v>0</v>
      </c>
      <c r="M33" s="408">
        <f>'Форма 2'!H55</f>
        <v>2</v>
      </c>
      <c r="N33" s="408">
        <f>'Форма 2'!I55</f>
        <v>2</v>
      </c>
      <c r="O33" s="411">
        <f>'Форма 2'!J55</f>
        <v>119.4</v>
      </c>
      <c r="P33" s="411">
        <f>'Форма 2'!K55</f>
        <v>119.4</v>
      </c>
      <c r="Q33" s="411">
        <f>'Форма 2'!L55</f>
        <v>119.4</v>
      </c>
      <c r="R33" s="411">
        <f>'Форма 2'!M55</f>
        <v>119.4</v>
      </c>
      <c r="S33" s="412">
        <f>'Форма 2'!N55</f>
        <v>119.4</v>
      </c>
      <c r="T33" s="410">
        <f>'Форма 2'!O55</f>
        <v>0</v>
      </c>
      <c r="U33" s="411">
        <f>'Форма 2'!P55</f>
        <v>0</v>
      </c>
      <c r="V33" s="411">
        <f>'Форма 2'!Q55</f>
        <v>0</v>
      </c>
      <c r="W33" s="408">
        <f>'Форма 2'!R55</f>
        <v>0</v>
      </c>
      <c r="X33" s="408">
        <f>'Форма 2'!S55</f>
        <v>0</v>
      </c>
      <c r="Y33" s="411">
        <f>'Форма 2'!T55</f>
        <v>0</v>
      </c>
      <c r="Z33" s="411">
        <f>'Форма 2'!U55</f>
        <v>0</v>
      </c>
      <c r="AA33" s="411">
        <f>'Форма 2'!V55</f>
        <v>0</v>
      </c>
      <c r="AB33" s="411">
        <f>'Форма 2'!W55</f>
        <v>0</v>
      </c>
      <c r="AC33" s="412">
        <f>'Форма 2'!X55</f>
        <v>0</v>
      </c>
      <c r="AD33" s="413" t="str">
        <f>'Форма 2'!Y55</f>
        <v>В целях расширения деятельности учебного центра ГУ «Курганский областной центр медицины катастроф» разработана и лицензирована дополнительная учебная программа по особенностям оказания первой медицинской помощи для фельдшеров бригад скорой медицинской помощи. В 2011 г. обучено 269 сотрудников служб, участвующих в ликвидации последствий дорожно-транспортных происшествий, в том числе 72 фельдшера скорой медицинской помощи.</v>
      </c>
      <c r="AE33" s="414">
        <f t="shared" si="0"/>
        <v>47</v>
      </c>
      <c r="AF33" s="414" t="str">
        <f t="shared" si="1"/>
        <v>УрФО</v>
      </c>
      <c r="AG33" s="414">
        <f t="shared" si="2"/>
        <v>37</v>
      </c>
      <c r="AH33" s="415" t="str">
        <f t="shared" si="3"/>
        <v>Минздравсоцразвития России</v>
      </c>
      <c r="AI33" s="416" t="str">
        <f t="shared" si="4"/>
        <v>Пр.</v>
      </c>
      <c r="AJ33" s="417" t="str">
        <f t="shared" si="5"/>
        <v>Да</v>
      </c>
    </row>
    <row r="34" spans="1:36" ht="12.75">
      <c r="A34" s="404">
        <f>'Форма 2'!$O$5</f>
        <v>2011</v>
      </c>
      <c r="B34" s="405">
        <f>'Форма 2'!$M$5</f>
        <v>4</v>
      </c>
      <c r="C34" s="405" t="str">
        <f>'Форма 2'!$J$3</f>
        <v>Курганская область</v>
      </c>
      <c r="D34" s="405" t="e">
        <f ca="1" t="shared" si="6"/>
        <v>#VALUE!</v>
      </c>
      <c r="E34" s="406" t="e">
        <f t="shared" si="7"/>
        <v>#VALUE!</v>
      </c>
      <c r="F34" s="407" t="str">
        <f>'Форма 2'!A58</f>
        <v>4101</v>
      </c>
      <c r="G34" s="408" t="str">
        <f>'Форма 2'!B58</f>
        <v>3/40</v>
      </c>
      <c r="H34" s="409" t="str">
        <f>'Форма 2'!C58</f>
        <v>Создание и оснащение 4 базовых центров по подготовке водителей</v>
      </c>
      <c r="I34" s="409" t="str">
        <f>'Форма 2'!D58</f>
        <v>Программное отчетное</v>
      </c>
      <c r="J34" s="410">
        <f>'Форма 2'!E58</f>
        <v>0</v>
      </c>
      <c r="K34" s="411">
        <f>'Форма 2'!F58</f>
        <v>0</v>
      </c>
      <c r="L34" s="411">
        <f>'Форма 2'!G58</f>
        <v>0</v>
      </c>
      <c r="M34" s="408">
        <f>'Форма 2'!H58</f>
        <v>0</v>
      </c>
      <c r="N34" s="408">
        <f>'Форма 2'!I58</f>
        <v>0</v>
      </c>
      <c r="O34" s="411">
        <f>'Форма 2'!J58</f>
        <v>0</v>
      </c>
      <c r="P34" s="411">
        <f>'Форма 2'!K58</f>
        <v>0</v>
      </c>
      <c r="Q34" s="411">
        <f>'Форма 2'!L58</f>
        <v>0</v>
      </c>
      <c r="R34" s="411">
        <f>'Форма 2'!M58</f>
        <v>0</v>
      </c>
      <c r="S34" s="412">
        <f>'Форма 2'!N58</f>
        <v>0</v>
      </c>
      <c r="T34" s="410">
        <f>'Форма 2'!O58</f>
        <v>0</v>
      </c>
      <c r="U34" s="411">
        <f>'Форма 2'!P58</f>
        <v>0</v>
      </c>
      <c r="V34" s="411">
        <f>'Форма 2'!Q58</f>
        <v>0</v>
      </c>
      <c r="W34" s="408">
        <f>'Форма 2'!R58</f>
        <v>0</v>
      </c>
      <c r="X34" s="408">
        <f>'Форма 2'!S58</f>
        <v>0</v>
      </c>
      <c r="Y34" s="411">
        <f>'Форма 2'!T58</f>
        <v>0</v>
      </c>
      <c r="Z34" s="411">
        <f>'Форма 2'!U58</f>
        <v>0</v>
      </c>
      <c r="AA34" s="411">
        <f>'Форма 2'!V58</f>
        <v>0</v>
      </c>
      <c r="AB34" s="411">
        <f>'Форма 2'!W58</f>
        <v>0</v>
      </c>
      <c r="AC34" s="412">
        <f>'Форма 2'!X58</f>
        <v>0</v>
      </c>
      <c r="AD34" s="413">
        <f>'Форма 2'!Y58</f>
        <v>0</v>
      </c>
      <c r="AE34" s="414">
        <f t="shared" si="0"/>
        <v>47</v>
      </c>
      <c r="AF34" s="414" t="str">
        <f t="shared" si="1"/>
        <v>УрФО</v>
      </c>
      <c r="AG34" s="414">
        <f t="shared" si="2"/>
        <v>37</v>
      </c>
      <c r="AH34" s="415" t="str">
        <f t="shared" si="3"/>
        <v>Росавтодор</v>
      </c>
      <c r="AI34" s="416" t="str">
        <f t="shared" si="4"/>
        <v>ГКВ</v>
      </c>
      <c r="AJ34" s="417" t="str">
        <f t="shared" si="5"/>
        <v>Да</v>
      </c>
    </row>
    <row r="35" spans="1:36" ht="12.75">
      <c r="A35" s="404">
        <f>'Форма 2'!$O$5</f>
        <v>2011</v>
      </c>
      <c r="B35" s="405">
        <f>'Форма 2'!$M$5</f>
        <v>4</v>
      </c>
      <c r="C35" s="405" t="str">
        <f>'Форма 2'!$J$3</f>
        <v>Курганская область</v>
      </c>
      <c r="D35" s="405" t="e">
        <f ca="1" t="shared" si="6"/>
        <v>#VALUE!</v>
      </c>
      <c r="E35" s="406" t="e">
        <f t="shared" si="7"/>
        <v>#VALUE!</v>
      </c>
      <c r="F35" s="407" t="str">
        <f>'Форма 2'!A59</f>
        <v>4103</v>
      </c>
      <c r="G35" s="408" t="str">
        <f>'Форма 2'!B59</f>
        <v>4/20</v>
      </c>
      <c r="H35" s="409" t="str">
        <f>'Форма 2'!C59</f>
        <v>Оборудование освещением мест концентрации ДТП</v>
      </c>
      <c r="I35" s="409" t="str">
        <f>'Форма 2'!D59</f>
        <v>Программное отчетное</v>
      </c>
      <c r="J35" s="410">
        <f>'Форма 2'!E59</f>
        <v>0</v>
      </c>
      <c r="K35" s="411">
        <f>'Форма 2'!F59</f>
        <v>0</v>
      </c>
      <c r="L35" s="411">
        <f>'Форма 2'!G59</f>
        <v>0</v>
      </c>
      <c r="M35" s="408">
        <f>'Форма 2'!H59</f>
        <v>0</v>
      </c>
      <c r="N35" s="408">
        <f>'Форма 2'!I59</f>
        <v>0</v>
      </c>
      <c r="O35" s="411">
        <f>'Форма 2'!J59</f>
        <v>0</v>
      </c>
      <c r="P35" s="411">
        <f>'Форма 2'!K59</f>
        <v>0</v>
      </c>
      <c r="Q35" s="411">
        <f>'Форма 2'!L59</f>
        <v>0</v>
      </c>
      <c r="R35" s="411">
        <f>'Форма 2'!M59</f>
        <v>0</v>
      </c>
      <c r="S35" s="412">
        <f>'Форма 2'!N59</f>
        <v>0</v>
      </c>
      <c r="T35" s="410">
        <f>'Форма 2'!O59</f>
        <v>0</v>
      </c>
      <c r="U35" s="411">
        <f>'Форма 2'!P59</f>
        <v>0</v>
      </c>
      <c r="V35" s="411">
        <f>'Форма 2'!Q59</f>
        <v>0</v>
      </c>
      <c r="W35" s="408">
        <f>'Форма 2'!R59</f>
        <v>0</v>
      </c>
      <c r="X35" s="408">
        <f>'Форма 2'!S59</f>
        <v>0</v>
      </c>
      <c r="Y35" s="411">
        <f>'Форма 2'!T59</f>
        <v>0</v>
      </c>
      <c r="Z35" s="411">
        <f>'Форма 2'!U59</f>
        <v>0</v>
      </c>
      <c r="AA35" s="411">
        <f>'Форма 2'!V59</f>
        <v>0</v>
      </c>
      <c r="AB35" s="411">
        <f>'Форма 2'!W59</f>
        <v>0</v>
      </c>
      <c r="AC35" s="412">
        <f>'Форма 2'!X59</f>
        <v>0</v>
      </c>
      <c r="AD35" s="413">
        <f>'Форма 2'!Y59</f>
        <v>0</v>
      </c>
      <c r="AE35" s="414">
        <f t="shared" si="0"/>
        <v>47</v>
      </c>
      <c r="AF35" s="414" t="str">
        <f t="shared" si="1"/>
        <v>УрФО</v>
      </c>
      <c r="AG35" s="414">
        <f t="shared" si="2"/>
        <v>37</v>
      </c>
      <c r="AH35" s="415" t="str">
        <f t="shared" si="3"/>
        <v>Росавтодор</v>
      </c>
      <c r="AI35" s="416" t="str">
        <f t="shared" si="4"/>
        <v>ГКВ</v>
      </c>
      <c r="AJ35" s="417" t="str">
        <f t="shared" si="5"/>
        <v>Да</v>
      </c>
    </row>
    <row r="36" spans="1:36" ht="12.75">
      <c r="A36" s="404">
        <f>'Форма 2'!$O$5</f>
        <v>2011</v>
      </c>
      <c r="B36" s="405">
        <f>'Форма 2'!$M$5</f>
        <v>4</v>
      </c>
      <c r="C36" s="405" t="str">
        <f>'Форма 2'!$J$3</f>
        <v>Курганская область</v>
      </c>
      <c r="D36" s="405" t="e">
        <f ca="1" t="shared" si="6"/>
        <v>#VALUE!</v>
      </c>
      <c r="E36" s="406" t="e">
        <f t="shared" si="7"/>
        <v>#VALUE!</v>
      </c>
      <c r="F36" s="407" t="str">
        <f>'Форма 2'!A61</f>
        <v>5001</v>
      </c>
      <c r="G36" s="408">
        <f>'Форма 2'!B61</f>
      </c>
      <c r="H36" s="409" t="str">
        <f>'Форма 2'!C61</f>
        <v>&lt;-- укажите код ФЦП в ячейке слева</v>
      </c>
      <c r="I36" s="409" t="str">
        <f>'Форма 2'!D61</f>
        <v>Программное неотчетное</v>
      </c>
      <c r="J36" s="410">
        <f>'Форма 2'!E61</f>
        <v>0</v>
      </c>
      <c r="K36" s="411">
        <f>'Форма 2'!F61</f>
        <v>0</v>
      </c>
      <c r="L36" s="411">
        <f>'Форма 2'!G61</f>
        <v>0</v>
      </c>
      <c r="M36" s="408">
        <f>'Форма 2'!H61</f>
        <v>0</v>
      </c>
      <c r="N36" s="408">
        <f>'Форма 2'!I61</f>
        <v>0</v>
      </c>
      <c r="O36" s="411">
        <f>'Форма 2'!J61</f>
        <v>0</v>
      </c>
      <c r="P36" s="411">
        <f>'Форма 2'!K61</f>
        <v>0</v>
      </c>
      <c r="Q36" s="411">
        <f>'Форма 2'!L61</f>
        <v>0</v>
      </c>
      <c r="R36" s="411">
        <f>'Форма 2'!M61</f>
        <v>0</v>
      </c>
      <c r="S36" s="412">
        <f>'Форма 2'!N61</f>
        <v>0</v>
      </c>
      <c r="T36" s="410">
        <f>'Форма 2'!O61</f>
        <v>0</v>
      </c>
      <c r="U36" s="411">
        <f>'Форма 2'!P61</f>
        <v>0</v>
      </c>
      <c r="V36" s="411">
        <f>'Форма 2'!Q61</f>
        <v>0</v>
      </c>
      <c r="W36" s="408">
        <f>'Форма 2'!R61</f>
        <v>0</v>
      </c>
      <c r="X36" s="408">
        <f>'Форма 2'!S61</f>
        <v>0</v>
      </c>
      <c r="Y36" s="411">
        <f>'Форма 2'!T61</f>
        <v>0</v>
      </c>
      <c r="Z36" s="411">
        <f>'Форма 2'!U61</f>
        <v>0</v>
      </c>
      <c r="AA36" s="411">
        <f>'Форма 2'!V61</f>
        <v>0</v>
      </c>
      <c r="AB36" s="411">
        <f>'Форма 2'!W61</f>
        <v>0</v>
      </c>
      <c r="AC36" s="412">
        <f>'Форма 2'!X61</f>
        <v>0</v>
      </c>
      <c r="AD36" s="413">
        <f>'Форма 2'!Y61</f>
        <v>0</v>
      </c>
      <c r="AE36" s="414">
        <f t="shared" si="0"/>
        <v>47</v>
      </c>
      <c r="AF36" s="414" t="str">
        <f t="shared" si="1"/>
        <v>УрФО</v>
      </c>
      <c r="AG36" s="414">
        <f t="shared" si="2"/>
        <v>37</v>
      </c>
      <c r="AH36" s="415" t="str">
        <f t="shared" si="3"/>
        <v>Не указано</v>
      </c>
      <c r="AI36" s="416" t="str">
        <f t="shared" si="4"/>
        <v>Не указано</v>
      </c>
      <c r="AJ36" s="417" t="str">
        <f t="shared" si="5"/>
        <v>Не указано</v>
      </c>
    </row>
    <row r="37" spans="1:36" ht="12.75">
      <c r="A37" s="404">
        <f>'Форма 2'!$O$5</f>
        <v>2011</v>
      </c>
      <c r="B37" s="405">
        <f>'Форма 2'!$M$5</f>
        <v>4</v>
      </c>
      <c r="C37" s="405" t="str">
        <f>'Форма 2'!$J$3</f>
        <v>Курганская область</v>
      </c>
      <c r="D37" s="405" t="e">
        <f ca="1" t="shared" si="6"/>
        <v>#VALUE!</v>
      </c>
      <c r="E37" s="406" t="e">
        <f t="shared" si="7"/>
        <v>#VALUE!</v>
      </c>
      <c r="F37" s="407" t="str">
        <f>'Форма 2'!A62</f>
        <v>5002</v>
      </c>
      <c r="G37" s="408">
        <f>'Форма 2'!B62</f>
      </c>
      <c r="H37" s="409" t="str">
        <f>'Форма 2'!C62</f>
        <v>&lt;-- укажите код ФЦП в ячейке слева</v>
      </c>
      <c r="I37" s="409" t="str">
        <f>'Форма 2'!D62</f>
        <v>Программное неотчетное</v>
      </c>
      <c r="J37" s="410">
        <f>'Форма 2'!E62</f>
        <v>0</v>
      </c>
      <c r="K37" s="411">
        <f>'Форма 2'!F62</f>
        <v>0</v>
      </c>
      <c r="L37" s="411">
        <f>'Форма 2'!G62</f>
        <v>0</v>
      </c>
      <c r="M37" s="408">
        <f>'Форма 2'!H62</f>
        <v>0</v>
      </c>
      <c r="N37" s="408">
        <f>'Форма 2'!I62</f>
        <v>0</v>
      </c>
      <c r="O37" s="411">
        <f>'Форма 2'!J62</f>
        <v>0</v>
      </c>
      <c r="P37" s="411">
        <f>'Форма 2'!K62</f>
        <v>0</v>
      </c>
      <c r="Q37" s="411">
        <f>'Форма 2'!L62</f>
        <v>0</v>
      </c>
      <c r="R37" s="411">
        <f>'Форма 2'!M62</f>
        <v>0</v>
      </c>
      <c r="S37" s="412">
        <f>'Форма 2'!N62</f>
        <v>0</v>
      </c>
      <c r="T37" s="410">
        <f>'Форма 2'!O62</f>
        <v>0</v>
      </c>
      <c r="U37" s="411">
        <f>'Форма 2'!P62</f>
        <v>0</v>
      </c>
      <c r="V37" s="411">
        <f>'Форма 2'!Q62</f>
        <v>0</v>
      </c>
      <c r="W37" s="408">
        <f>'Форма 2'!R62</f>
        <v>0</v>
      </c>
      <c r="X37" s="408">
        <f>'Форма 2'!S62</f>
        <v>0</v>
      </c>
      <c r="Y37" s="411">
        <f>'Форма 2'!T62</f>
        <v>0</v>
      </c>
      <c r="Z37" s="411">
        <f>'Форма 2'!U62</f>
        <v>0</v>
      </c>
      <c r="AA37" s="411">
        <f>'Форма 2'!V62</f>
        <v>0</v>
      </c>
      <c r="AB37" s="411">
        <f>'Форма 2'!W62</f>
        <v>0</v>
      </c>
      <c r="AC37" s="412">
        <f>'Форма 2'!X62</f>
        <v>0</v>
      </c>
      <c r="AD37" s="413">
        <f>'Форма 2'!Y62</f>
        <v>0</v>
      </c>
      <c r="AE37" s="414">
        <f t="shared" si="0"/>
        <v>47</v>
      </c>
      <c r="AF37" s="414" t="str">
        <f t="shared" si="1"/>
        <v>УрФО</v>
      </c>
      <c r="AG37" s="414">
        <f t="shared" si="2"/>
        <v>37</v>
      </c>
      <c r="AH37" s="415" t="str">
        <f t="shared" si="3"/>
        <v>Не указано</v>
      </c>
      <c r="AI37" s="416" t="str">
        <f t="shared" si="4"/>
        <v>Не указано</v>
      </c>
      <c r="AJ37" s="417" t="str">
        <f t="shared" si="5"/>
        <v>Не указано</v>
      </c>
    </row>
    <row r="38" spans="1:36" ht="12.75">
      <c r="A38" s="404">
        <f>'Форма 2'!$O$5</f>
        <v>2011</v>
      </c>
      <c r="B38" s="405">
        <f>'Форма 2'!$M$5</f>
        <v>4</v>
      </c>
      <c r="C38" s="405" t="str">
        <f>'Форма 2'!$J$3</f>
        <v>Курганская область</v>
      </c>
      <c r="D38" s="405" t="e">
        <f ca="1" t="shared" si="6"/>
        <v>#VALUE!</v>
      </c>
      <c r="E38" s="406" t="e">
        <f t="shared" si="7"/>
        <v>#VALUE!</v>
      </c>
      <c r="F38" s="407" t="str">
        <f>'Форма 2'!A63</f>
        <v>5003</v>
      </c>
      <c r="G38" s="408">
        <f>'Форма 2'!B63</f>
      </c>
      <c r="H38" s="409" t="str">
        <f>'Форма 2'!C63</f>
        <v>&lt;-- укажите код ФЦП в ячейке слева</v>
      </c>
      <c r="I38" s="409" t="str">
        <f>'Форма 2'!D63</f>
        <v>Программное неотчетное</v>
      </c>
      <c r="J38" s="410">
        <f>'Форма 2'!E63</f>
        <v>0</v>
      </c>
      <c r="K38" s="411">
        <f>'Форма 2'!F63</f>
        <v>0</v>
      </c>
      <c r="L38" s="411">
        <f>'Форма 2'!G63</f>
        <v>0</v>
      </c>
      <c r="M38" s="408">
        <f>'Форма 2'!H63</f>
        <v>0</v>
      </c>
      <c r="N38" s="408">
        <f>'Форма 2'!I63</f>
        <v>0</v>
      </c>
      <c r="O38" s="411">
        <f>'Форма 2'!J63</f>
        <v>0</v>
      </c>
      <c r="P38" s="411">
        <f>'Форма 2'!K63</f>
        <v>0</v>
      </c>
      <c r="Q38" s="411">
        <f>'Форма 2'!L63</f>
        <v>0</v>
      </c>
      <c r="R38" s="411">
        <f>'Форма 2'!M63</f>
        <v>0</v>
      </c>
      <c r="S38" s="412">
        <f>'Форма 2'!N63</f>
        <v>0</v>
      </c>
      <c r="T38" s="410">
        <f>'Форма 2'!O63</f>
        <v>0</v>
      </c>
      <c r="U38" s="411">
        <f>'Форма 2'!P63</f>
        <v>0</v>
      </c>
      <c r="V38" s="411">
        <f>'Форма 2'!Q63</f>
        <v>0</v>
      </c>
      <c r="W38" s="408">
        <f>'Форма 2'!R63</f>
        <v>0</v>
      </c>
      <c r="X38" s="408">
        <f>'Форма 2'!S63</f>
        <v>0</v>
      </c>
      <c r="Y38" s="411">
        <f>'Форма 2'!T63</f>
        <v>0</v>
      </c>
      <c r="Z38" s="411">
        <f>'Форма 2'!U63</f>
        <v>0</v>
      </c>
      <c r="AA38" s="411">
        <f>'Форма 2'!V63</f>
        <v>0</v>
      </c>
      <c r="AB38" s="411">
        <f>'Форма 2'!W63</f>
        <v>0</v>
      </c>
      <c r="AC38" s="412">
        <f>'Форма 2'!X63</f>
        <v>0</v>
      </c>
      <c r="AD38" s="413">
        <f>'Форма 2'!Y63</f>
        <v>0</v>
      </c>
      <c r="AE38" s="414">
        <f aca="true" t="shared" si="8" ref="AE38:AE56">INDEX(Номер_по_Конституции,MATCH(C38,Субъекты_РФ,0),1)</f>
        <v>47</v>
      </c>
      <c r="AF38" s="414" t="str">
        <f aca="true" t="shared" si="9" ref="AF38:AF56">INDEX(Федеральный_округ,MATCH(C38,Субъекты_РФ,0),1)</f>
        <v>УрФО</v>
      </c>
      <c r="AG38" s="414">
        <f aca="true" t="shared" si="10" ref="AG38:AG56">INDEX(Код_ОКАТО,MATCH(C38,Субъекты_РФ,0),1)</f>
        <v>37</v>
      </c>
      <c r="AH38" s="415" t="str">
        <f aca="true" t="shared" si="11" ref="AH38:AH56">IF(G38=0,"Не указано",INDEX(Госзаказчик,MATCH(G38,Код_мероприятия,0),1))</f>
        <v>Не указано</v>
      </c>
      <c r="AI38" s="416" t="str">
        <f aca="true" t="shared" si="12" ref="AI38:AI56">IF(G38=0,"Не указано",INDEX(Вид_расходов,MATCH(G38,Код_мероприятия,0),1))</f>
        <v>Не указано</v>
      </c>
      <c r="AJ38" s="417" t="str">
        <f aca="true" t="shared" si="13" ref="AJ38:AJ56">IF(G38=0,"Не указано",INDEX(РБ_МБ_ВБИ,MATCH(G38,Код_мероприятия,0),1))</f>
        <v>Не указано</v>
      </c>
    </row>
    <row r="39" spans="1:36" ht="12.75">
      <c r="A39" s="404">
        <f>'Форма 2'!$O$5</f>
        <v>2011</v>
      </c>
      <c r="B39" s="405">
        <f>'Форма 2'!$M$5</f>
        <v>4</v>
      </c>
      <c r="C39" s="405" t="str">
        <f>'Форма 2'!$J$3</f>
        <v>Курганская область</v>
      </c>
      <c r="D39" s="405" t="e">
        <f ca="1" t="shared" si="6"/>
        <v>#VALUE!</v>
      </c>
      <c r="E39" s="406" t="e">
        <f t="shared" si="7"/>
        <v>#VALUE!</v>
      </c>
      <c r="F39" s="407" t="str">
        <f>'Форма 2'!A64</f>
        <v>5004</v>
      </c>
      <c r="G39" s="408">
        <f>'Форма 2'!B64</f>
      </c>
      <c r="H39" s="409" t="str">
        <f>'Форма 2'!C64</f>
        <v>&lt;-- укажите код ФЦП в ячейке слева</v>
      </c>
      <c r="I39" s="409" t="str">
        <f>'Форма 2'!D64</f>
        <v>Программное неотчетное</v>
      </c>
      <c r="J39" s="410">
        <f>'Форма 2'!E64</f>
        <v>0</v>
      </c>
      <c r="K39" s="411">
        <f>'Форма 2'!F64</f>
        <v>0</v>
      </c>
      <c r="L39" s="411">
        <f>'Форма 2'!G64</f>
        <v>0</v>
      </c>
      <c r="M39" s="408">
        <f>'Форма 2'!H64</f>
        <v>0</v>
      </c>
      <c r="N39" s="408">
        <f>'Форма 2'!I64</f>
        <v>0</v>
      </c>
      <c r="O39" s="411">
        <f>'Форма 2'!J64</f>
        <v>0</v>
      </c>
      <c r="P39" s="411">
        <f>'Форма 2'!K64</f>
        <v>0</v>
      </c>
      <c r="Q39" s="411">
        <f>'Форма 2'!L64</f>
        <v>0</v>
      </c>
      <c r="R39" s="411">
        <f>'Форма 2'!M64</f>
        <v>0</v>
      </c>
      <c r="S39" s="412">
        <f>'Форма 2'!N64</f>
        <v>0</v>
      </c>
      <c r="T39" s="410">
        <f>'Форма 2'!O64</f>
        <v>0</v>
      </c>
      <c r="U39" s="411">
        <f>'Форма 2'!P64</f>
        <v>0</v>
      </c>
      <c r="V39" s="411">
        <f>'Форма 2'!Q64</f>
        <v>0</v>
      </c>
      <c r="W39" s="408">
        <f>'Форма 2'!R64</f>
        <v>0</v>
      </c>
      <c r="X39" s="408">
        <f>'Форма 2'!S64</f>
        <v>0</v>
      </c>
      <c r="Y39" s="411">
        <f>'Форма 2'!T64</f>
        <v>0</v>
      </c>
      <c r="Z39" s="411">
        <f>'Форма 2'!U64</f>
        <v>0</v>
      </c>
      <c r="AA39" s="411">
        <f>'Форма 2'!V64</f>
        <v>0</v>
      </c>
      <c r="AB39" s="411">
        <f>'Форма 2'!W64</f>
        <v>0</v>
      </c>
      <c r="AC39" s="412">
        <f>'Форма 2'!X64</f>
        <v>0</v>
      </c>
      <c r="AD39" s="413">
        <f>'Форма 2'!Y64</f>
        <v>0</v>
      </c>
      <c r="AE39" s="414">
        <f t="shared" si="8"/>
        <v>47</v>
      </c>
      <c r="AF39" s="414" t="str">
        <f t="shared" si="9"/>
        <v>УрФО</v>
      </c>
      <c r="AG39" s="414">
        <f t="shared" si="10"/>
        <v>37</v>
      </c>
      <c r="AH39" s="415" t="str">
        <f t="shared" si="11"/>
        <v>Не указано</v>
      </c>
      <c r="AI39" s="416" t="str">
        <f t="shared" si="12"/>
        <v>Не указано</v>
      </c>
      <c r="AJ39" s="417" t="str">
        <f t="shared" si="13"/>
        <v>Не указано</v>
      </c>
    </row>
    <row r="40" spans="1:36" ht="12.75">
      <c r="A40" s="404">
        <f>'Форма 2'!$O$5</f>
        <v>2011</v>
      </c>
      <c r="B40" s="405">
        <f>'Форма 2'!$M$5</f>
        <v>4</v>
      </c>
      <c r="C40" s="405" t="str">
        <f>'Форма 2'!$J$3</f>
        <v>Курганская область</v>
      </c>
      <c r="D40" s="405" t="e">
        <f ca="1" t="shared" si="6"/>
        <v>#VALUE!</v>
      </c>
      <c r="E40" s="406" t="e">
        <f t="shared" si="7"/>
        <v>#VALUE!</v>
      </c>
      <c r="F40" s="407" t="str">
        <f>'Форма 2'!A65</f>
        <v>5005</v>
      </c>
      <c r="G40" s="408">
        <f>'Форма 2'!B65</f>
      </c>
      <c r="H40" s="409" t="str">
        <f>'Форма 2'!C65</f>
        <v>&lt;-- укажите код ФЦП в ячейке слева</v>
      </c>
      <c r="I40" s="409" t="str">
        <f>'Форма 2'!D65</f>
        <v>Программное неотчетное</v>
      </c>
      <c r="J40" s="410">
        <f>'Форма 2'!E65</f>
        <v>0</v>
      </c>
      <c r="K40" s="411">
        <f>'Форма 2'!F65</f>
        <v>0</v>
      </c>
      <c r="L40" s="411">
        <f>'Форма 2'!G65</f>
        <v>0</v>
      </c>
      <c r="M40" s="408">
        <f>'Форма 2'!H65</f>
        <v>0</v>
      </c>
      <c r="N40" s="408">
        <f>'Форма 2'!I65</f>
        <v>0</v>
      </c>
      <c r="O40" s="411">
        <f>'Форма 2'!J65</f>
        <v>0</v>
      </c>
      <c r="P40" s="411">
        <f>'Форма 2'!K65</f>
        <v>0</v>
      </c>
      <c r="Q40" s="411">
        <f>'Форма 2'!L65</f>
        <v>0</v>
      </c>
      <c r="R40" s="411">
        <f>'Форма 2'!M65</f>
        <v>0</v>
      </c>
      <c r="S40" s="412">
        <f>'Форма 2'!N65</f>
        <v>0</v>
      </c>
      <c r="T40" s="410">
        <f>'Форма 2'!O65</f>
        <v>0</v>
      </c>
      <c r="U40" s="411">
        <f>'Форма 2'!P65</f>
        <v>0</v>
      </c>
      <c r="V40" s="411">
        <f>'Форма 2'!Q65</f>
        <v>0</v>
      </c>
      <c r="W40" s="408">
        <f>'Форма 2'!R65</f>
        <v>0</v>
      </c>
      <c r="X40" s="408">
        <f>'Форма 2'!S65</f>
        <v>0</v>
      </c>
      <c r="Y40" s="411">
        <f>'Форма 2'!T65</f>
        <v>0</v>
      </c>
      <c r="Z40" s="411">
        <f>'Форма 2'!U65</f>
        <v>0</v>
      </c>
      <c r="AA40" s="411">
        <f>'Форма 2'!V65</f>
        <v>0</v>
      </c>
      <c r="AB40" s="411">
        <f>'Форма 2'!W65</f>
        <v>0</v>
      </c>
      <c r="AC40" s="412">
        <f>'Форма 2'!X65</f>
        <v>0</v>
      </c>
      <c r="AD40" s="413">
        <f>'Форма 2'!Y65</f>
        <v>0</v>
      </c>
      <c r="AE40" s="414">
        <f t="shared" si="8"/>
        <v>47</v>
      </c>
      <c r="AF40" s="414" t="str">
        <f t="shared" si="9"/>
        <v>УрФО</v>
      </c>
      <c r="AG40" s="414">
        <f t="shared" si="10"/>
        <v>37</v>
      </c>
      <c r="AH40" s="415" t="str">
        <f t="shared" si="11"/>
        <v>Не указано</v>
      </c>
      <c r="AI40" s="416" t="str">
        <f t="shared" si="12"/>
        <v>Не указано</v>
      </c>
      <c r="AJ40" s="417" t="str">
        <f t="shared" si="13"/>
        <v>Не указано</v>
      </c>
    </row>
    <row r="41" spans="1:36" ht="12.75">
      <c r="A41" s="404">
        <f>'Форма 2'!$O$5</f>
        <v>2011</v>
      </c>
      <c r="B41" s="405">
        <f>'Форма 2'!$M$5</f>
        <v>4</v>
      </c>
      <c r="C41" s="405" t="str">
        <f>'Форма 2'!$J$3</f>
        <v>Курганская область</v>
      </c>
      <c r="D41" s="405" t="e">
        <f ca="1" t="shared" si="6"/>
        <v>#VALUE!</v>
      </c>
      <c r="E41" s="406" t="e">
        <f t="shared" si="7"/>
        <v>#VALUE!</v>
      </c>
      <c r="F41" s="407" t="str">
        <f>'Форма 2'!A67</f>
        <v>6001</v>
      </c>
      <c r="G41" s="408" t="str">
        <f>'Форма 2'!B67</f>
        <v>МЗ</v>
      </c>
      <c r="H41" s="409" t="str">
        <f>'Форма 2'!C67</f>
        <v>Создание трех трассовых пунктов по оказанию экстренной медицинской помощи пострадавшим в результате дорожно-транспортных происшествий в очагах аварийности</v>
      </c>
      <c r="I41" s="409" t="str">
        <f>'Форма 2'!D67</f>
        <v>Внепрограммное</v>
      </c>
      <c r="J41" s="410">
        <f>'Форма 2'!E67</f>
        <v>5401.5</v>
      </c>
      <c r="K41" s="411">
        <f>'Форма 2'!F67</f>
        <v>5401.5</v>
      </c>
      <c r="L41" s="411">
        <f>'Форма 2'!G67</f>
        <v>0</v>
      </c>
      <c r="M41" s="408">
        <f>'Форма 2'!H67</f>
        <v>13</v>
      </c>
      <c r="N41" s="408">
        <f>'Форма 2'!I67</f>
        <v>13</v>
      </c>
      <c r="O41" s="411">
        <f>'Форма 2'!J67</f>
        <v>5401.5</v>
      </c>
      <c r="P41" s="411">
        <f>'Форма 2'!K67</f>
        <v>5396.9</v>
      </c>
      <c r="Q41" s="411">
        <f>'Форма 2'!L67</f>
        <v>5401.5</v>
      </c>
      <c r="R41" s="411">
        <f>'Форма 2'!M67</f>
        <v>5401.5</v>
      </c>
      <c r="S41" s="412">
        <f>'Форма 2'!N67</f>
        <v>5396.9</v>
      </c>
      <c r="T41" s="410">
        <f>'Форма 2'!O67</f>
        <v>0</v>
      </c>
      <c r="U41" s="411">
        <f>'Форма 2'!P67</f>
        <v>0</v>
      </c>
      <c r="V41" s="411">
        <f>'Форма 2'!Q67</f>
        <v>0</v>
      </c>
      <c r="W41" s="408">
        <f>'Форма 2'!R67</f>
        <v>0</v>
      </c>
      <c r="X41" s="408">
        <f>'Форма 2'!S67</f>
        <v>0</v>
      </c>
      <c r="Y41" s="411">
        <f>'Форма 2'!T67</f>
        <v>0</v>
      </c>
      <c r="Z41" s="411">
        <f>'Форма 2'!U67</f>
        <v>0</v>
      </c>
      <c r="AA41" s="411">
        <f>'Форма 2'!V67</f>
        <v>0</v>
      </c>
      <c r="AB41" s="411">
        <f>'Форма 2'!W67</f>
        <v>0</v>
      </c>
      <c r="AC41" s="412">
        <f>'Форма 2'!X67</f>
        <v>0</v>
      </c>
      <c r="AD41" s="413" t="str">
        <f>'Форма 2'!Y67</f>
        <v>Проведены мероприятия по строительству трассового пункта по оказанию экстренной медицинской помощи пострадавшим в результате ДТП на федеральной автодороге "Курган -Екатеринбург". Приобретены подвижной модуль медицинского пункта "Ермак", санитарный автомобиль, медицинское оборудование и средства связи. Проведены работы по благоустройству территории трассового медицинского пункта, обеспечению электроснабжения и освещения. Запуск в эксплуатацию намечен в I квартале 2012 г.</v>
      </c>
      <c r="AE41" s="414">
        <f t="shared" si="8"/>
        <v>47</v>
      </c>
      <c r="AF41" s="414" t="str">
        <f t="shared" si="9"/>
        <v>УрФО</v>
      </c>
      <c r="AG41" s="414">
        <f t="shared" si="10"/>
        <v>37</v>
      </c>
      <c r="AH41" s="415" t="e">
        <f t="shared" si="11"/>
        <v>#N/A</v>
      </c>
      <c r="AI41" s="416" t="e">
        <f t="shared" si="12"/>
        <v>#N/A</v>
      </c>
      <c r="AJ41" s="417" t="e">
        <f t="shared" si="13"/>
        <v>#N/A</v>
      </c>
    </row>
    <row r="42" spans="1:36" ht="12.75">
      <c r="A42" s="404">
        <f>'Форма 2'!$O$5</f>
        <v>2011</v>
      </c>
      <c r="B42" s="405">
        <f>'Форма 2'!$M$5</f>
        <v>4</v>
      </c>
      <c r="C42" s="405" t="str">
        <f>'Форма 2'!$J$3</f>
        <v>Курганская область</v>
      </c>
      <c r="D42" s="405" t="e">
        <f ca="1" t="shared" si="6"/>
        <v>#VALUE!</v>
      </c>
      <c r="E42" s="406" t="e">
        <f t="shared" si="7"/>
        <v>#VALUE!</v>
      </c>
      <c r="F42" s="407" t="str">
        <f>'Форма 2'!A68</f>
        <v>6002</v>
      </c>
      <c r="G42" s="408">
        <f>'Форма 2'!B68</f>
      </c>
      <c r="H42" s="409">
        <f>'Форма 2'!C68</f>
        <v>0</v>
      </c>
      <c r="I42" s="409" t="str">
        <f>'Форма 2'!D68</f>
        <v>Внепрограммное</v>
      </c>
      <c r="J42" s="410">
        <f>'Форма 2'!E68</f>
        <v>0</v>
      </c>
      <c r="K42" s="411">
        <f>'Форма 2'!F68</f>
        <v>0</v>
      </c>
      <c r="L42" s="411">
        <f>'Форма 2'!G68</f>
        <v>0</v>
      </c>
      <c r="M42" s="408">
        <f>'Форма 2'!H68</f>
        <v>0</v>
      </c>
      <c r="N42" s="408">
        <f>'Форма 2'!I68</f>
        <v>0</v>
      </c>
      <c r="O42" s="411">
        <f>'Форма 2'!J68</f>
        <v>0</v>
      </c>
      <c r="P42" s="411">
        <f>'Форма 2'!K68</f>
        <v>0</v>
      </c>
      <c r="Q42" s="411">
        <f>'Форма 2'!L68</f>
        <v>0</v>
      </c>
      <c r="R42" s="411">
        <f>'Форма 2'!M68</f>
        <v>0</v>
      </c>
      <c r="S42" s="412">
        <f>'Форма 2'!N68</f>
        <v>0</v>
      </c>
      <c r="T42" s="410">
        <f>'Форма 2'!O68</f>
        <v>0</v>
      </c>
      <c r="U42" s="411">
        <f>'Форма 2'!P68</f>
        <v>0</v>
      </c>
      <c r="V42" s="411">
        <f>'Форма 2'!Q68</f>
        <v>0</v>
      </c>
      <c r="W42" s="408">
        <f>'Форма 2'!R68</f>
        <v>0</v>
      </c>
      <c r="X42" s="408">
        <f>'Форма 2'!S68</f>
        <v>0</v>
      </c>
      <c r="Y42" s="411">
        <f>'Форма 2'!T68</f>
        <v>0</v>
      </c>
      <c r="Z42" s="411">
        <f>'Форма 2'!U68</f>
        <v>0</v>
      </c>
      <c r="AA42" s="411">
        <f>'Форма 2'!V68</f>
        <v>0</v>
      </c>
      <c r="AB42" s="411">
        <f>'Форма 2'!W68</f>
        <v>0</v>
      </c>
      <c r="AC42" s="412">
        <f>'Форма 2'!X68</f>
        <v>0</v>
      </c>
      <c r="AD42" s="413">
        <f>'Форма 2'!Y68</f>
        <v>0</v>
      </c>
      <c r="AE42" s="414">
        <f t="shared" si="8"/>
        <v>47</v>
      </c>
      <c r="AF42" s="414" t="str">
        <f t="shared" si="9"/>
        <v>УрФО</v>
      </c>
      <c r="AG42" s="414">
        <f t="shared" si="10"/>
        <v>37</v>
      </c>
      <c r="AH42" s="415" t="str">
        <f t="shared" si="11"/>
        <v>Не указано</v>
      </c>
      <c r="AI42" s="416" t="str">
        <f t="shared" si="12"/>
        <v>Не указано</v>
      </c>
      <c r="AJ42" s="417" t="str">
        <f t="shared" si="13"/>
        <v>Не указано</v>
      </c>
    </row>
    <row r="43" spans="1:36" ht="12.75">
      <c r="A43" s="404">
        <f>'Форма 2'!$O$5</f>
        <v>2011</v>
      </c>
      <c r="B43" s="405">
        <f>'Форма 2'!$M$5</f>
        <v>4</v>
      </c>
      <c r="C43" s="405" t="str">
        <f>'Форма 2'!$J$3</f>
        <v>Курганская область</v>
      </c>
      <c r="D43" s="405" t="e">
        <f ca="1" t="shared" si="6"/>
        <v>#VALUE!</v>
      </c>
      <c r="E43" s="406" t="e">
        <f t="shared" si="7"/>
        <v>#VALUE!</v>
      </c>
      <c r="F43" s="407" t="str">
        <f>'Форма 2'!A69</f>
        <v>6003</v>
      </c>
      <c r="G43" s="408">
        <f>'Форма 2'!B69</f>
      </c>
      <c r="H43" s="409">
        <f>'Форма 2'!C69</f>
        <v>0</v>
      </c>
      <c r="I43" s="409" t="str">
        <f>'Форма 2'!D69</f>
        <v>Внепрограммное</v>
      </c>
      <c r="J43" s="410">
        <f>'Форма 2'!E69</f>
        <v>0</v>
      </c>
      <c r="K43" s="411">
        <f>'Форма 2'!F69</f>
        <v>0</v>
      </c>
      <c r="L43" s="411">
        <f>'Форма 2'!G69</f>
        <v>0</v>
      </c>
      <c r="M43" s="408">
        <f>'Форма 2'!H69</f>
        <v>0</v>
      </c>
      <c r="N43" s="408">
        <f>'Форма 2'!I69</f>
        <v>0</v>
      </c>
      <c r="O43" s="411">
        <f>'Форма 2'!J69</f>
        <v>0</v>
      </c>
      <c r="P43" s="411">
        <f>'Форма 2'!K69</f>
        <v>0</v>
      </c>
      <c r="Q43" s="411">
        <f>'Форма 2'!L69</f>
        <v>0</v>
      </c>
      <c r="R43" s="411">
        <f>'Форма 2'!M69</f>
        <v>0</v>
      </c>
      <c r="S43" s="412">
        <f>'Форма 2'!N69</f>
        <v>0</v>
      </c>
      <c r="T43" s="410">
        <f>'Форма 2'!O69</f>
        <v>0</v>
      </c>
      <c r="U43" s="411">
        <f>'Форма 2'!P69</f>
        <v>0</v>
      </c>
      <c r="V43" s="411">
        <f>'Форма 2'!Q69</f>
        <v>0</v>
      </c>
      <c r="W43" s="408">
        <f>'Форма 2'!R69</f>
        <v>0</v>
      </c>
      <c r="X43" s="408">
        <f>'Форма 2'!S69</f>
        <v>0</v>
      </c>
      <c r="Y43" s="411">
        <f>'Форма 2'!T69</f>
        <v>0</v>
      </c>
      <c r="Z43" s="411">
        <f>'Форма 2'!U69</f>
        <v>0</v>
      </c>
      <c r="AA43" s="411">
        <f>'Форма 2'!V69</f>
        <v>0</v>
      </c>
      <c r="AB43" s="411">
        <f>'Форма 2'!W69</f>
        <v>0</v>
      </c>
      <c r="AC43" s="412">
        <f>'Форма 2'!X69</f>
        <v>0</v>
      </c>
      <c r="AD43" s="413">
        <f>'Форма 2'!Y69</f>
        <v>0</v>
      </c>
      <c r="AE43" s="414">
        <f t="shared" si="8"/>
        <v>47</v>
      </c>
      <c r="AF43" s="414" t="str">
        <f t="shared" si="9"/>
        <v>УрФО</v>
      </c>
      <c r="AG43" s="414">
        <f t="shared" si="10"/>
        <v>37</v>
      </c>
      <c r="AH43" s="415" t="str">
        <f t="shared" si="11"/>
        <v>Не указано</v>
      </c>
      <c r="AI43" s="416" t="str">
        <f t="shared" si="12"/>
        <v>Не указано</v>
      </c>
      <c r="AJ43" s="417" t="str">
        <f t="shared" si="13"/>
        <v>Не указано</v>
      </c>
    </row>
    <row r="44" spans="1:36" ht="12.75">
      <c r="A44" s="404">
        <f>'Форма 2'!$O$5</f>
        <v>2011</v>
      </c>
      <c r="B44" s="405">
        <f>'Форма 2'!$M$5</f>
        <v>4</v>
      </c>
      <c r="C44" s="405" t="str">
        <f>'Форма 2'!$J$3</f>
        <v>Курганская область</v>
      </c>
      <c r="D44" s="405" t="e">
        <f ca="1" t="shared" si="6"/>
        <v>#VALUE!</v>
      </c>
      <c r="E44" s="406" t="e">
        <f t="shared" si="7"/>
        <v>#VALUE!</v>
      </c>
      <c r="F44" s="407" t="str">
        <f>'Форма 2'!A70</f>
        <v>6004</v>
      </c>
      <c r="G44" s="408">
        <f>'Форма 2'!B70</f>
      </c>
      <c r="H44" s="409">
        <f>'Форма 2'!C70</f>
        <v>0</v>
      </c>
      <c r="I44" s="409" t="str">
        <f>'Форма 2'!D70</f>
        <v>Внепрограммное</v>
      </c>
      <c r="J44" s="410">
        <f>'Форма 2'!E70</f>
        <v>0</v>
      </c>
      <c r="K44" s="411">
        <f>'Форма 2'!F70</f>
        <v>0</v>
      </c>
      <c r="L44" s="411">
        <f>'Форма 2'!G70</f>
        <v>0</v>
      </c>
      <c r="M44" s="408">
        <f>'Форма 2'!H70</f>
        <v>0</v>
      </c>
      <c r="N44" s="408">
        <f>'Форма 2'!I70</f>
        <v>0</v>
      </c>
      <c r="O44" s="411">
        <f>'Форма 2'!J70</f>
        <v>0</v>
      </c>
      <c r="P44" s="411">
        <f>'Форма 2'!K70</f>
        <v>0</v>
      </c>
      <c r="Q44" s="411">
        <f>'Форма 2'!L70</f>
        <v>0</v>
      </c>
      <c r="R44" s="411">
        <f>'Форма 2'!M70</f>
        <v>0</v>
      </c>
      <c r="S44" s="412">
        <f>'Форма 2'!N70</f>
        <v>0</v>
      </c>
      <c r="T44" s="410">
        <f>'Форма 2'!O70</f>
        <v>0</v>
      </c>
      <c r="U44" s="411">
        <f>'Форма 2'!P70</f>
        <v>0</v>
      </c>
      <c r="V44" s="411">
        <f>'Форма 2'!Q70</f>
        <v>0</v>
      </c>
      <c r="W44" s="408">
        <f>'Форма 2'!R70</f>
        <v>0</v>
      </c>
      <c r="X44" s="408">
        <f>'Форма 2'!S70</f>
        <v>0</v>
      </c>
      <c r="Y44" s="411">
        <f>'Форма 2'!T70</f>
        <v>0</v>
      </c>
      <c r="Z44" s="411">
        <f>'Форма 2'!U70</f>
        <v>0</v>
      </c>
      <c r="AA44" s="411">
        <f>'Форма 2'!V70</f>
        <v>0</v>
      </c>
      <c r="AB44" s="411">
        <f>'Форма 2'!W70</f>
        <v>0</v>
      </c>
      <c r="AC44" s="412">
        <f>'Форма 2'!X70</f>
        <v>0</v>
      </c>
      <c r="AD44" s="413">
        <f>'Форма 2'!Y70</f>
        <v>0</v>
      </c>
      <c r="AE44" s="414">
        <f t="shared" si="8"/>
        <v>47</v>
      </c>
      <c r="AF44" s="414" t="str">
        <f t="shared" si="9"/>
        <v>УрФО</v>
      </c>
      <c r="AG44" s="414">
        <f t="shared" si="10"/>
        <v>37</v>
      </c>
      <c r="AH44" s="415" t="str">
        <f t="shared" si="11"/>
        <v>Не указано</v>
      </c>
      <c r="AI44" s="416" t="str">
        <f t="shared" si="12"/>
        <v>Не указано</v>
      </c>
      <c r="AJ44" s="417" t="str">
        <f t="shared" si="13"/>
        <v>Не указано</v>
      </c>
    </row>
    <row r="45" spans="1:36" ht="12.75">
      <c r="A45" s="404">
        <f>'Форма 2'!$O$5</f>
        <v>2011</v>
      </c>
      <c r="B45" s="405">
        <f>'Форма 2'!$M$5</f>
        <v>4</v>
      </c>
      <c r="C45" s="405" t="str">
        <f>'Форма 2'!$J$3</f>
        <v>Курганская область</v>
      </c>
      <c r="D45" s="405" t="e">
        <f ca="1" t="shared" si="6"/>
        <v>#VALUE!</v>
      </c>
      <c r="E45" s="406" t="e">
        <f t="shared" si="7"/>
        <v>#VALUE!</v>
      </c>
      <c r="F45" s="407" t="str">
        <f>'Форма 2'!A71</f>
        <v>6005</v>
      </c>
      <c r="G45" s="408">
        <f>'Форма 2'!B71</f>
      </c>
      <c r="H45" s="409">
        <f>'Форма 2'!C71</f>
        <v>0</v>
      </c>
      <c r="I45" s="409" t="str">
        <f>'Форма 2'!D71</f>
        <v>Внепрограммное</v>
      </c>
      <c r="J45" s="410">
        <f>'Форма 2'!E71</f>
        <v>0</v>
      </c>
      <c r="K45" s="411">
        <f>'Форма 2'!F71</f>
        <v>0</v>
      </c>
      <c r="L45" s="411">
        <f>'Форма 2'!G71</f>
        <v>0</v>
      </c>
      <c r="M45" s="408">
        <f>'Форма 2'!H71</f>
        <v>0</v>
      </c>
      <c r="N45" s="408">
        <f>'Форма 2'!I71</f>
        <v>0</v>
      </c>
      <c r="O45" s="411">
        <f>'Форма 2'!J71</f>
        <v>0</v>
      </c>
      <c r="P45" s="411">
        <f>'Форма 2'!K71</f>
        <v>0</v>
      </c>
      <c r="Q45" s="411">
        <f>'Форма 2'!L71</f>
        <v>0</v>
      </c>
      <c r="R45" s="411">
        <f>'Форма 2'!M71</f>
        <v>0</v>
      </c>
      <c r="S45" s="412">
        <f>'Форма 2'!N71</f>
        <v>0</v>
      </c>
      <c r="T45" s="410">
        <f>'Форма 2'!O71</f>
        <v>0</v>
      </c>
      <c r="U45" s="411">
        <f>'Форма 2'!P71</f>
        <v>0</v>
      </c>
      <c r="V45" s="411">
        <f>'Форма 2'!Q71</f>
        <v>0</v>
      </c>
      <c r="W45" s="408">
        <f>'Форма 2'!R71</f>
        <v>0</v>
      </c>
      <c r="X45" s="408">
        <f>'Форма 2'!S71</f>
        <v>0</v>
      </c>
      <c r="Y45" s="411">
        <f>'Форма 2'!T71</f>
        <v>0</v>
      </c>
      <c r="Z45" s="411">
        <f>'Форма 2'!U71</f>
        <v>0</v>
      </c>
      <c r="AA45" s="411">
        <f>'Форма 2'!V71</f>
        <v>0</v>
      </c>
      <c r="AB45" s="411">
        <f>'Форма 2'!W71</f>
        <v>0</v>
      </c>
      <c r="AC45" s="412">
        <f>'Форма 2'!X71</f>
        <v>0</v>
      </c>
      <c r="AD45" s="413">
        <f>'Форма 2'!Y71</f>
        <v>0</v>
      </c>
      <c r="AE45" s="414">
        <f t="shared" si="8"/>
        <v>47</v>
      </c>
      <c r="AF45" s="414" t="str">
        <f t="shared" si="9"/>
        <v>УрФО</v>
      </c>
      <c r="AG45" s="414">
        <f t="shared" si="10"/>
        <v>37</v>
      </c>
      <c r="AH45" s="415" t="str">
        <f t="shared" si="11"/>
        <v>Не указано</v>
      </c>
      <c r="AI45" s="416" t="str">
        <f t="shared" si="12"/>
        <v>Не указано</v>
      </c>
      <c r="AJ45" s="417" t="str">
        <f t="shared" si="13"/>
        <v>Не указано</v>
      </c>
    </row>
    <row r="46" spans="1:36" ht="12.75">
      <c r="A46" s="404">
        <f>'Форма 2'!$O$5</f>
        <v>2011</v>
      </c>
      <c r="B46" s="405">
        <f>'Форма 2'!$M$5</f>
        <v>4</v>
      </c>
      <c r="C46" s="405" t="str">
        <f>'Форма 2'!$J$3</f>
        <v>Курганская область</v>
      </c>
      <c r="D46" s="405" t="e">
        <f ca="1" t="shared" si="6"/>
        <v>#VALUE!</v>
      </c>
      <c r="E46" s="406" t="e">
        <f t="shared" si="7"/>
        <v>#VALUE!</v>
      </c>
      <c r="F46" s="407" t="str">
        <f>'Форма 2'!A72</f>
        <v>6006</v>
      </c>
      <c r="G46" s="408">
        <f>'Форма 2'!B72</f>
      </c>
      <c r="H46" s="409">
        <f>'Форма 2'!C72</f>
        <v>0</v>
      </c>
      <c r="I46" s="409" t="str">
        <f>'Форма 2'!D72</f>
        <v>Внепрограммное</v>
      </c>
      <c r="J46" s="410">
        <f>'Форма 2'!E72</f>
        <v>0</v>
      </c>
      <c r="K46" s="411">
        <f>'Форма 2'!F72</f>
        <v>0</v>
      </c>
      <c r="L46" s="411">
        <f>'Форма 2'!G72</f>
        <v>0</v>
      </c>
      <c r="M46" s="408">
        <f>'Форма 2'!H72</f>
        <v>0</v>
      </c>
      <c r="N46" s="408">
        <f>'Форма 2'!I72</f>
        <v>0</v>
      </c>
      <c r="O46" s="411">
        <f>'Форма 2'!J72</f>
        <v>0</v>
      </c>
      <c r="P46" s="411">
        <f>'Форма 2'!K72</f>
        <v>0</v>
      </c>
      <c r="Q46" s="411">
        <f>'Форма 2'!L72</f>
        <v>0</v>
      </c>
      <c r="R46" s="411">
        <f>'Форма 2'!M72</f>
        <v>0</v>
      </c>
      <c r="S46" s="412">
        <f>'Форма 2'!N72</f>
        <v>0</v>
      </c>
      <c r="T46" s="410">
        <f>'Форма 2'!O72</f>
        <v>0</v>
      </c>
      <c r="U46" s="411">
        <f>'Форма 2'!P72</f>
        <v>0</v>
      </c>
      <c r="V46" s="411">
        <f>'Форма 2'!Q72</f>
        <v>0</v>
      </c>
      <c r="W46" s="408">
        <f>'Форма 2'!R72</f>
        <v>0</v>
      </c>
      <c r="X46" s="408">
        <f>'Форма 2'!S72</f>
        <v>0</v>
      </c>
      <c r="Y46" s="411">
        <f>'Форма 2'!T72</f>
        <v>0</v>
      </c>
      <c r="Z46" s="411">
        <f>'Форма 2'!U72</f>
        <v>0</v>
      </c>
      <c r="AA46" s="411">
        <f>'Форма 2'!V72</f>
        <v>0</v>
      </c>
      <c r="AB46" s="411">
        <f>'Форма 2'!W72</f>
        <v>0</v>
      </c>
      <c r="AC46" s="412">
        <f>'Форма 2'!X72</f>
        <v>0</v>
      </c>
      <c r="AD46" s="413">
        <f>'Форма 2'!Y72</f>
        <v>0</v>
      </c>
      <c r="AE46" s="414">
        <f t="shared" si="8"/>
        <v>47</v>
      </c>
      <c r="AF46" s="414" t="str">
        <f t="shared" si="9"/>
        <v>УрФО</v>
      </c>
      <c r="AG46" s="414">
        <f t="shared" si="10"/>
        <v>37</v>
      </c>
      <c r="AH46" s="415" t="str">
        <f t="shared" si="11"/>
        <v>Не указано</v>
      </c>
      <c r="AI46" s="416" t="str">
        <f t="shared" si="12"/>
        <v>Не указано</v>
      </c>
      <c r="AJ46" s="417" t="str">
        <f t="shared" si="13"/>
        <v>Не указано</v>
      </c>
    </row>
    <row r="47" spans="1:36" ht="12.75">
      <c r="A47" s="404">
        <f>'Форма 2'!$O$5</f>
        <v>2011</v>
      </c>
      <c r="B47" s="405">
        <f>'Форма 2'!$M$5</f>
        <v>4</v>
      </c>
      <c r="C47" s="405" t="str">
        <f>'Форма 2'!$J$3</f>
        <v>Курганская область</v>
      </c>
      <c r="D47" s="405" t="e">
        <f ca="1" t="shared" si="6"/>
        <v>#VALUE!</v>
      </c>
      <c r="E47" s="406" t="e">
        <f t="shared" si="7"/>
        <v>#VALUE!</v>
      </c>
      <c r="F47" s="407" t="str">
        <f>'Форма 2'!A73</f>
        <v>6007</v>
      </c>
      <c r="G47" s="408">
        <f>'Форма 2'!B73</f>
      </c>
      <c r="H47" s="409">
        <f>'Форма 2'!C73</f>
        <v>0</v>
      </c>
      <c r="I47" s="409" t="str">
        <f>'Форма 2'!D73</f>
        <v>Внепрограммное</v>
      </c>
      <c r="J47" s="410">
        <f>'Форма 2'!E73</f>
        <v>0</v>
      </c>
      <c r="K47" s="411">
        <f>'Форма 2'!F73</f>
        <v>0</v>
      </c>
      <c r="L47" s="411">
        <f>'Форма 2'!G73</f>
        <v>0</v>
      </c>
      <c r="M47" s="408">
        <f>'Форма 2'!H73</f>
        <v>0</v>
      </c>
      <c r="N47" s="408">
        <f>'Форма 2'!I73</f>
        <v>0</v>
      </c>
      <c r="O47" s="411">
        <f>'Форма 2'!J73</f>
        <v>0</v>
      </c>
      <c r="P47" s="411">
        <f>'Форма 2'!K73</f>
        <v>0</v>
      </c>
      <c r="Q47" s="411">
        <f>'Форма 2'!L73</f>
        <v>0</v>
      </c>
      <c r="R47" s="411">
        <f>'Форма 2'!M73</f>
        <v>0</v>
      </c>
      <c r="S47" s="412">
        <f>'Форма 2'!N73</f>
        <v>0</v>
      </c>
      <c r="T47" s="410">
        <f>'Форма 2'!O73</f>
        <v>0</v>
      </c>
      <c r="U47" s="411">
        <f>'Форма 2'!P73</f>
        <v>0</v>
      </c>
      <c r="V47" s="411">
        <f>'Форма 2'!Q73</f>
        <v>0</v>
      </c>
      <c r="W47" s="408">
        <f>'Форма 2'!R73</f>
        <v>0</v>
      </c>
      <c r="X47" s="408">
        <f>'Форма 2'!S73</f>
        <v>0</v>
      </c>
      <c r="Y47" s="411">
        <f>'Форма 2'!T73</f>
        <v>0</v>
      </c>
      <c r="Z47" s="411">
        <f>'Форма 2'!U73</f>
        <v>0</v>
      </c>
      <c r="AA47" s="411">
        <f>'Форма 2'!V73</f>
        <v>0</v>
      </c>
      <c r="AB47" s="411">
        <f>'Форма 2'!W73</f>
        <v>0</v>
      </c>
      <c r="AC47" s="412">
        <f>'Форма 2'!X73</f>
        <v>0</v>
      </c>
      <c r="AD47" s="413">
        <f>'Форма 2'!Y73</f>
        <v>0</v>
      </c>
      <c r="AE47" s="414">
        <f t="shared" si="8"/>
        <v>47</v>
      </c>
      <c r="AF47" s="414" t="str">
        <f t="shared" si="9"/>
        <v>УрФО</v>
      </c>
      <c r="AG47" s="414">
        <f t="shared" si="10"/>
        <v>37</v>
      </c>
      <c r="AH47" s="415" t="str">
        <f t="shared" si="11"/>
        <v>Не указано</v>
      </c>
      <c r="AI47" s="416" t="str">
        <f t="shared" si="12"/>
        <v>Не указано</v>
      </c>
      <c r="AJ47" s="417" t="str">
        <f t="shared" si="13"/>
        <v>Не указано</v>
      </c>
    </row>
    <row r="48" spans="1:36" ht="12.75">
      <c r="A48" s="404">
        <f>'Форма 2'!$O$5</f>
        <v>2011</v>
      </c>
      <c r="B48" s="405">
        <f>'Форма 2'!$M$5</f>
        <v>4</v>
      </c>
      <c r="C48" s="405" t="str">
        <f>'Форма 2'!$J$3</f>
        <v>Курганская область</v>
      </c>
      <c r="D48" s="405" t="e">
        <f ca="1" t="shared" si="6"/>
        <v>#VALUE!</v>
      </c>
      <c r="E48" s="406" t="e">
        <f t="shared" si="7"/>
        <v>#VALUE!</v>
      </c>
      <c r="F48" s="407" t="str">
        <f>'Форма 2'!A74</f>
        <v>6008</v>
      </c>
      <c r="G48" s="408">
        <f>'Форма 2'!B74</f>
      </c>
      <c r="H48" s="418">
        <f>'Форма 2'!C74</f>
        <v>0</v>
      </c>
      <c r="I48" s="419" t="str">
        <f>'Форма 2'!D74</f>
        <v>Внепрограммное</v>
      </c>
      <c r="J48" s="410">
        <f>'Форма 2'!E74</f>
        <v>0</v>
      </c>
      <c r="K48" s="411">
        <f>'Форма 2'!F74</f>
        <v>0</v>
      </c>
      <c r="L48" s="411">
        <f>'Форма 2'!G74</f>
        <v>0</v>
      </c>
      <c r="M48" s="408">
        <f>'Форма 2'!H74</f>
        <v>0</v>
      </c>
      <c r="N48" s="408">
        <f>'Форма 2'!I74</f>
        <v>0</v>
      </c>
      <c r="O48" s="411">
        <f>'Форма 2'!J74</f>
        <v>0</v>
      </c>
      <c r="P48" s="411">
        <f>'Форма 2'!K74</f>
        <v>0</v>
      </c>
      <c r="Q48" s="411">
        <f>'Форма 2'!L74</f>
        <v>0</v>
      </c>
      <c r="R48" s="411">
        <f>'Форма 2'!M74</f>
        <v>0</v>
      </c>
      <c r="S48" s="412">
        <f>'Форма 2'!N74</f>
        <v>0</v>
      </c>
      <c r="T48" s="410">
        <f>'Форма 2'!O74</f>
        <v>0</v>
      </c>
      <c r="U48" s="411">
        <f>'Форма 2'!P74</f>
        <v>0</v>
      </c>
      <c r="V48" s="411">
        <f>'Форма 2'!Q74</f>
        <v>0</v>
      </c>
      <c r="W48" s="408">
        <f>'Форма 2'!R74</f>
        <v>0</v>
      </c>
      <c r="X48" s="408">
        <f>'Форма 2'!S74</f>
        <v>0</v>
      </c>
      <c r="Y48" s="411">
        <f>'Форма 2'!T74</f>
        <v>0</v>
      </c>
      <c r="Z48" s="411">
        <f>'Форма 2'!U74</f>
        <v>0</v>
      </c>
      <c r="AA48" s="411">
        <f>'Форма 2'!V74</f>
        <v>0</v>
      </c>
      <c r="AB48" s="411">
        <f>'Форма 2'!W74</f>
        <v>0</v>
      </c>
      <c r="AC48" s="412">
        <f>'Форма 2'!X74</f>
        <v>0</v>
      </c>
      <c r="AD48" s="413">
        <f>'Форма 2'!Y74</f>
        <v>0</v>
      </c>
      <c r="AE48" s="414">
        <f t="shared" si="8"/>
        <v>47</v>
      </c>
      <c r="AF48" s="414" t="str">
        <f t="shared" si="9"/>
        <v>УрФО</v>
      </c>
      <c r="AG48" s="414">
        <f t="shared" si="10"/>
        <v>37</v>
      </c>
      <c r="AH48" s="415" t="str">
        <f t="shared" si="11"/>
        <v>Не указано</v>
      </c>
      <c r="AI48" s="416" t="str">
        <f t="shared" si="12"/>
        <v>Не указано</v>
      </c>
      <c r="AJ48" s="417" t="str">
        <f t="shared" si="13"/>
        <v>Не указано</v>
      </c>
    </row>
    <row r="49" spans="1:36" ht="12.75">
      <c r="A49" s="404">
        <f>'Форма 2'!$O$5</f>
        <v>2011</v>
      </c>
      <c r="B49" s="405">
        <f>'Форма 2'!$M$5</f>
        <v>4</v>
      </c>
      <c r="C49" s="405" t="str">
        <f>'Форма 2'!$J$3</f>
        <v>Курганская область</v>
      </c>
      <c r="D49" s="405" t="e">
        <f ca="1" t="shared" si="6"/>
        <v>#VALUE!</v>
      </c>
      <c r="E49" s="406" t="e">
        <f t="shared" si="7"/>
        <v>#VALUE!</v>
      </c>
      <c r="F49" s="407" t="str">
        <f>'Форма 2'!A75</f>
        <v>6009</v>
      </c>
      <c r="G49" s="408">
        <f>'Форма 2'!B75</f>
      </c>
      <c r="H49" s="418">
        <f>'Форма 2'!C75</f>
        <v>0</v>
      </c>
      <c r="I49" s="419" t="str">
        <f>'Форма 2'!D75</f>
        <v>Внепрограммное</v>
      </c>
      <c r="J49" s="410">
        <f>'Форма 2'!E75</f>
        <v>0</v>
      </c>
      <c r="K49" s="411">
        <f>'Форма 2'!F75</f>
        <v>0</v>
      </c>
      <c r="L49" s="411">
        <f>'Форма 2'!G75</f>
        <v>0</v>
      </c>
      <c r="M49" s="408">
        <f>'Форма 2'!H75</f>
        <v>0</v>
      </c>
      <c r="N49" s="408">
        <f>'Форма 2'!I75</f>
        <v>0</v>
      </c>
      <c r="O49" s="411">
        <f>'Форма 2'!J75</f>
        <v>0</v>
      </c>
      <c r="P49" s="411">
        <f>'Форма 2'!K75</f>
        <v>0</v>
      </c>
      <c r="Q49" s="411">
        <f>'Форма 2'!L75</f>
        <v>0</v>
      </c>
      <c r="R49" s="411">
        <f>'Форма 2'!M75</f>
        <v>0</v>
      </c>
      <c r="S49" s="412">
        <f>'Форма 2'!N75</f>
        <v>0</v>
      </c>
      <c r="T49" s="410">
        <f>'Форма 2'!O75</f>
        <v>0</v>
      </c>
      <c r="U49" s="411">
        <f>'Форма 2'!P75</f>
        <v>0</v>
      </c>
      <c r="V49" s="411">
        <f>'Форма 2'!Q75</f>
        <v>0</v>
      </c>
      <c r="W49" s="408">
        <f>'Форма 2'!R75</f>
        <v>0</v>
      </c>
      <c r="X49" s="408">
        <f>'Форма 2'!S75</f>
        <v>0</v>
      </c>
      <c r="Y49" s="411">
        <f>'Форма 2'!T75</f>
        <v>0</v>
      </c>
      <c r="Z49" s="411">
        <f>'Форма 2'!U75</f>
        <v>0</v>
      </c>
      <c r="AA49" s="411">
        <f>'Форма 2'!V75</f>
        <v>0</v>
      </c>
      <c r="AB49" s="411">
        <f>'Форма 2'!W75</f>
        <v>0</v>
      </c>
      <c r="AC49" s="412">
        <f>'Форма 2'!X75</f>
        <v>0</v>
      </c>
      <c r="AD49" s="413">
        <f>'Форма 2'!Y75</f>
        <v>0</v>
      </c>
      <c r="AE49" s="414">
        <f t="shared" si="8"/>
        <v>47</v>
      </c>
      <c r="AF49" s="414" t="str">
        <f t="shared" si="9"/>
        <v>УрФО</v>
      </c>
      <c r="AG49" s="414">
        <f t="shared" si="10"/>
        <v>37</v>
      </c>
      <c r="AH49" s="415" t="str">
        <f t="shared" si="11"/>
        <v>Не указано</v>
      </c>
      <c r="AI49" s="416" t="str">
        <f t="shared" si="12"/>
        <v>Не указано</v>
      </c>
      <c r="AJ49" s="417" t="str">
        <f t="shared" si="13"/>
        <v>Не указано</v>
      </c>
    </row>
    <row r="50" spans="1:36" ht="12.75">
      <c r="A50" s="404">
        <f>'Форма 2'!$O$5</f>
        <v>2011</v>
      </c>
      <c r="B50" s="405">
        <f>'Форма 2'!$M$5</f>
        <v>4</v>
      </c>
      <c r="C50" s="405" t="str">
        <f>'Форма 2'!$J$3</f>
        <v>Курганская область</v>
      </c>
      <c r="D50" s="405" t="e">
        <f ca="1" t="shared" si="6"/>
        <v>#VALUE!</v>
      </c>
      <c r="E50" s="406" t="e">
        <f t="shared" si="7"/>
        <v>#VALUE!</v>
      </c>
      <c r="F50" s="407" t="str">
        <f>'Форма 2'!A76</f>
        <v>6010</v>
      </c>
      <c r="G50" s="408">
        <f>'Форма 2'!B76</f>
      </c>
      <c r="H50" s="418">
        <f>'Форма 2'!C76</f>
        <v>0</v>
      </c>
      <c r="I50" s="419" t="str">
        <f>'Форма 2'!D76</f>
        <v>Внепрограммное</v>
      </c>
      <c r="J50" s="410">
        <f>'Форма 2'!E76</f>
        <v>0</v>
      </c>
      <c r="K50" s="411">
        <f>'Форма 2'!F76</f>
        <v>0</v>
      </c>
      <c r="L50" s="411">
        <f>'Форма 2'!G76</f>
        <v>0</v>
      </c>
      <c r="M50" s="408">
        <f>'Форма 2'!H76</f>
        <v>0</v>
      </c>
      <c r="N50" s="408">
        <f>'Форма 2'!I76</f>
        <v>0</v>
      </c>
      <c r="O50" s="411">
        <f>'Форма 2'!J76</f>
        <v>0</v>
      </c>
      <c r="P50" s="411">
        <f>'Форма 2'!K76</f>
        <v>0</v>
      </c>
      <c r="Q50" s="411">
        <f>'Форма 2'!L76</f>
        <v>0</v>
      </c>
      <c r="R50" s="411">
        <f>'Форма 2'!M76</f>
        <v>0</v>
      </c>
      <c r="S50" s="412">
        <f>'Форма 2'!N76</f>
        <v>0</v>
      </c>
      <c r="T50" s="410">
        <f>'Форма 2'!O76</f>
        <v>0</v>
      </c>
      <c r="U50" s="411">
        <f>'Форма 2'!P76</f>
        <v>0</v>
      </c>
      <c r="V50" s="411">
        <f>'Форма 2'!Q76</f>
        <v>0</v>
      </c>
      <c r="W50" s="408">
        <f>'Форма 2'!R76</f>
        <v>0</v>
      </c>
      <c r="X50" s="408">
        <f>'Форма 2'!S76</f>
        <v>0</v>
      </c>
      <c r="Y50" s="411">
        <f>'Форма 2'!T76</f>
        <v>0</v>
      </c>
      <c r="Z50" s="411">
        <f>'Форма 2'!U76</f>
        <v>0</v>
      </c>
      <c r="AA50" s="411">
        <f>'Форма 2'!V76</f>
        <v>0</v>
      </c>
      <c r="AB50" s="411">
        <f>'Форма 2'!W76</f>
        <v>0</v>
      </c>
      <c r="AC50" s="412">
        <f>'Форма 2'!X76</f>
        <v>0</v>
      </c>
      <c r="AD50" s="413">
        <f>'Форма 2'!Y76</f>
        <v>0</v>
      </c>
      <c r="AE50" s="414">
        <f t="shared" si="8"/>
        <v>47</v>
      </c>
      <c r="AF50" s="414" t="str">
        <f t="shared" si="9"/>
        <v>УрФО</v>
      </c>
      <c r="AG50" s="414">
        <f t="shared" si="10"/>
        <v>37</v>
      </c>
      <c r="AH50" s="415" t="str">
        <f t="shared" si="11"/>
        <v>Не указано</v>
      </c>
      <c r="AI50" s="416" t="str">
        <f t="shared" si="12"/>
        <v>Не указано</v>
      </c>
      <c r="AJ50" s="417" t="str">
        <f t="shared" si="13"/>
        <v>Не указано</v>
      </c>
    </row>
    <row r="51" spans="1:36" ht="12.75">
      <c r="A51" s="404">
        <f>'Форма 2'!$O$5</f>
        <v>2011</v>
      </c>
      <c r="B51" s="405">
        <f>'Форма 2'!$M$5</f>
        <v>4</v>
      </c>
      <c r="C51" s="405" t="str">
        <f>'Форма 2'!$J$3</f>
        <v>Курганская область</v>
      </c>
      <c r="D51" s="405" t="e">
        <f ca="1" t="shared" si="6"/>
        <v>#VALUE!</v>
      </c>
      <c r="E51" s="406" t="e">
        <f t="shared" si="7"/>
        <v>#VALUE!</v>
      </c>
      <c r="F51" s="407" t="str">
        <f>'Форма 2'!A77</f>
        <v>6011</v>
      </c>
      <c r="G51" s="408">
        <f>'Форма 2'!B77</f>
      </c>
      <c r="H51" s="418">
        <f>'Форма 2'!C77</f>
        <v>0</v>
      </c>
      <c r="I51" s="419" t="str">
        <f>'Форма 2'!D77</f>
        <v>Внепрограммное</v>
      </c>
      <c r="J51" s="410">
        <f>'Форма 2'!E77</f>
        <v>0</v>
      </c>
      <c r="K51" s="411">
        <f>'Форма 2'!F77</f>
        <v>0</v>
      </c>
      <c r="L51" s="411">
        <f>'Форма 2'!G77</f>
        <v>0</v>
      </c>
      <c r="M51" s="408">
        <f>'Форма 2'!H77</f>
        <v>0</v>
      </c>
      <c r="N51" s="408">
        <f>'Форма 2'!I77</f>
        <v>0</v>
      </c>
      <c r="O51" s="411">
        <f>'Форма 2'!J77</f>
        <v>0</v>
      </c>
      <c r="P51" s="411">
        <f>'Форма 2'!K77</f>
        <v>0</v>
      </c>
      <c r="Q51" s="411">
        <f>'Форма 2'!L77</f>
        <v>0</v>
      </c>
      <c r="R51" s="411">
        <f>'Форма 2'!M77</f>
        <v>0</v>
      </c>
      <c r="S51" s="412">
        <f>'Форма 2'!N77</f>
        <v>0</v>
      </c>
      <c r="T51" s="410">
        <f>'Форма 2'!O77</f>
        <v>0</v>
      </c>
      <c r="U51" s="411">
        <f>'Форма 2'!P77</f>
        <v>0</v>
      </c>
      <c r="V51" s="411">
        <f>'Форма 2'!Q77</f>
        <v>0</v>
      </c>
      <c r="W51" s="408">
        <f>'Форма 2'!R77</f>
        <v>0</v>
      </c>
      <c r="X51" s="408">
        <f>'Форма 2'!S77</f>
        <v>0</v>
      </c>
      <c r="Y51" s="411">
        <f>'Форма 2'!T77</f>
        <v>0</v>
      </c>
      <c r="Z51" s="411">
        <f>'Форма 2'!U77</f>
        <v>0</v>
      </c>
      <c r="AA51" s="411">
        <f>'Форма 2'!V77</f>
        <v>0</v>
      </c>
      <c r="AB51" s="411">
        <f>'Форма 2'!W77</f>
        <v>0</v>
      </c>
      <c r="AC51" s="412">
        <f>'Форма 2'!X77</f>
        <v>0</v>
      </c>
      <c r="AD51" s="413">
        <f>'Форма 2'!Y77</f>
        <v>0</v>
      </c>
      <c r="AE51" s="414">
        <f t="shared" si="8"/>
        <v>47</v>
      </c>
      <c r="AF51" s="414" t="str">
        <f t="shared" si="9"/>
        <v>УрФО</v>
      </c>
      <c r="AG51" s="414">
        <f t="shared" si="10"/>
        <v>37</v>
      </c>
      <c r="AH51" s="415" t="str">
        <f t="shared" si="11"/>
        <v>Не указано</v>
      </c>
      <c r="AI51" s="416" t="str">
        <f t="shared" si="12"/>
        <v>Не указано</v>
      </c>
      <c r="AJ51" s="417" t="str">
        <f t="shared" si="13"/>
        <v>Не указано</v>
      </c>
    </row>
    <row r="52" spans="1:36" ht="12.75">
      <c r="A52" s="404">
        <f>'Форма 2'!$O$5</f>
        <v>2011</v>
      </c>
      <c r="B52" s="405">
        <f>'Форма 2'!$M$5</f>
        <v>4</v>
      </c>
      <c r="C52" s="405" t="str">
        <f>'Форма 2'!$J$3</f>
        <v>Курганская область</v>
      </c>
      <c r="D52" s="405" t="e">
        <f ca="1" t="shared" si="6"/>
        <v>#VALUE!</v>
      </c>
      <c r="E52" s="406" t="e">
        <f t="shared" si="7"/>
        <v>#VALUE!</v>
      </c>
      <c r="F52" s="407" t="str">
        <f>'Форма 2'!A78</f>
        <v>6012</v>
      </c>
      <c r="G52" s="408">
        <f>'Форма 2'!B78</f>
      </c>
      <c r="H52" s="418">
        <f>'Форма 2'!C78</f>
        <v>0</v>
      </c>
      <c r="I52" s="419" t="str">
        <f>'Форма 2'!D78</f>
        <v>Внепрограммное</v>
      </c>
      <c r="J52" s="410">
        <f>'Форма 2'!E78</f>
        <v>0</v>
      </c>
      <c r="K52" s="411">
        <f>'Форма 2'!F78</f>
        <v>0</v>
      </c>
      <c r="L52" s="411">
        <f>'Форма 2'!G78</f>
        <v>0</v>
      </c>
      <c r="M52" s="408">
        <f>'Форма 2'!H78</f>
        <v>0</v>
      </c>
      <c r="N52" s="408">
        <f>'Форма 2'!I78</f>
        <v>0</v>
      </c>
      <c r="O52" s="411">
        <f>'Форма 2'!J78</f>
        <v>0</v>
      </c>
      <c r="P52" s="411">
        <f>'Форма 2'!K78</f>
        <v>0</v>
      </c>
      <c r="Q52" s="411">
        <f>'Форма 2'!L78</f>
        <v>0</v>
      </c>
      <c r="R52" s="411">
        <f>'Форма 2'!M78</f>
        <v>0</v>
      </c>
      <c r="S52" s="412">
        <f>'Форма 2'!N78</f>
        <v>0</v>
      </c>
      <c r="T52" s="410">
        <f>'Форма 2'!O78</f>
        <v>0</v>
      </c>
      <c r="U52" s="411">
        <f>'Форма 2'!P78</f>
        <v>0</v>
      </c>
      <c r="V52" s="411">
        <f>'Форма 2'!Q78</f>
        <v>0</v>
      </c>
      <c r="W52" s="408">
        <f>'Форма 2'!R78</f>
        <v>0</v>
      </c>
      <c r="X52" s="408">
        <f>'Форма 2'!S78</f>
        <v>0</v>
      </c>
      <c r="Y52" s="411">
        <f>'Форма 2'!T78</f>
        <v>0</v>
      </c>
      <c r="Z52" s="411">
        <f>'Форма 2'!U78</f>
        <v>0</v>
      </c>
      <c r="AA52" s="411">
        <f>'Форма 2'!V78</f>
        <v>0</v>
      </c>
      <c r="AB52" s="411">
        <f>'Форма 2'!W78</f>
        <v>0</v>
      </c>
      <c r="AC52" s="412">
        <f>'Форма 2'!X78</f>
        <v>0</v>
      </c>
      <c r="AD52" s="413">
        <f>'Форма 2'!Y78</f>
        <v>0</v>
      </c>
      <c r="AE52" s="414">
        <f t="shared" si="8"/>
        <v>47</v>
      </c>
      <c r="AF52" s="414" t="str">
        <f t="shared" si="9"/>
        <v>УрФО</v>
      </c>
      <c r="AG52" s="414">
        <f t="shared" si="10"/>
        <v>37</v>
      </c>
      <c r="AH52" s="415" t="str">
        <f t="shared" si="11"/>
        <v>Не указано</v>
      </c>
      <c r="AI52" s="416" t="str">
        <f t="shared" si="12"/>
        <v>Не указано</v>
      </c>
      <c r="AJ52" s="417" t="str">
        <f t="shared" si="13"/>
        <v>Не указано</v>
      </c>
    </row>
    <row r="53" spans="1:36" ht="12.75">
      <c r="A53" s="404">
        <f>'Форма 2'!$O$5</f>
        <v>2011</v>
      </c>
      <c r="B53" s="405">
        <f>'Форма 2'!$M$5</f>
        <v>4</v>
      </c>
      <c r="C53" s="405" t="str">
        <f>'Форма 2'!$J$3</f>
        <v>Курганская область</v>
      </c>
      <c r="D53" s="405" t="e">
        <f ca="1" t="shared" si="6"/>
        <v>#VALUE!</v>
      </c>
      <c r="E53" s="406" t="e">
        <f t="shared" si="7"/>
        <v>#VALUE!</v>
      </c>
      <c r="F53" s="407" t="str">
        <f>'Форма 2'!A79</f>
        <v>6013</v>
      </c>
      <c r="G53" s="408">
        <f>'Форма 2'!B79</f>
      </c>
      <c r="H53" s="418">
        <f>'Форма 2'!C79</f>
        <v>0</v>
      </c>
      <c r="I53" s="419" t="str">
        <f>'Форма 2'!D79</f>
        <v>Внепрограммное</v>
      </c>
      <c r="J53" s="410">
        <f>'Форма 2'!E79</f>
        <v>0</v>
      </c>
      <c r="K53" s="411">
        <f>'Форма 2'!F79</f>
        <v>0</v>
      </c>
      <c r="L53" s="411">
        <f>'Форма 2'!G79</f>
        <v>0</v>
      </c>
      <c r="M53" s="408">
        <f>'Форма 2'!H79</f>
        <v>0</v>
      </c>
      <c r="N53" s="408">
        <f>'Форма 2'!I79</f>
        <v>0</v>
      </c>
      <c r="O53" s="411">
        <f>'Форма 2'!J79</f>
        <v>0</v>
      </c>
      <c r="P53" s="411">
        <f>'Форма 2'!K79</f>
        <v>0</v>
      </c>
      <c r="Q53" s="411">
        <f>'Форма 2'!L79</f>
        <v>0</v>
      </c>
      <c r="R53" s="411">
        <f>'Форма 2'!M79</f>
        <v>0</v>
      </c>
      <c r="S53" s="412">
        <f>'Форма 2'!N79</f>
        <v>0</v>
      </c>
      <c r="T53" s="410">
        <f>'Форма 2'!O79</f>
        <v>0</v>
      </c>
      <c r="U53" s="411">
        <f>'Форма 2'!P79</f>
        <v>0</v>
      </c>
      <c r="V53" s="411">
        <f>'Форма 2'!Q79</f>
        <v>0</v>
      </c>
      <c r="W53" s="408">
        <f>'Форма 2'!R79</f>
        <v>0</v>
      </c>
      <c r="X53" s="408">
        <f>'Форма 2'!S79</f>
        <v>0</v>
      </c>
      <c r="Y53" s="411">
        <f>'Форма 2'!T79</f>
        <v>0</v>
      </c>
      <c r="Z53" s="411">
        <f>'Форма 2'!U79</f>
        <v>0</v>
      </c>
      <c r="AA53" s="411">
        <f>'Форма 2'!V79</f>
        <v>0</v>
      </c>
      <c r="AB53" s="411">
        <f>'Форма 2'!W79</f>
        <v>0</v>
      </c>
      <c r="AC53" s="412">
        <f>'Форма 2'!X79</f>
        <v>0</v>
      </c>
      <c r="AD53" s="413">
        <f>'Форма 2'!Y79</f>
        <v>0</v>
      </c>
      <c r="AE53" s="414">
        <f t="shared" si="8"/>
        <v>47</v>
      </c>
      <c r="AF53" s="414" t="str">
        <f t="shared" si="9"/>
        <v>УрФО</v>
      </c>
      <c r="AG53" s="414">
        <f t="shared" si="10"/>
        <v>37</v>
      </c>
      <c r="AH53" s="415" t="str">
        <f t="shared" si="11"/>
        <v>Не указано</v>
      </c>
      <c r="AI53" s="416" t="str">
        <f t="shared" si="12"/>
        <v>Не указано</v>
      </c>
      <c r="AJ53" s="417" t="str">
        <f t="shared" si="13"/>
        <v>Не указано</v>
      </c>
    </row>
    <row r="54" spans="1:36" ht="12.75">
      <c r="A54" s="404">
        <f>'Форма 2'!$O$5</f>
        <v>2011</v>
      </c>
      <c r="B54" s="405">
        <f>'Форма 2'!$M$5</f>
        <v>4</v>
      </c>
      <c r="C54" s="405" t="str">
        <f>'Форма 2'!$J$3</f>
        <v>Курганская область</v>
      </c>
      <c r="D54" s="405" t="e">
        <f ca="1" t="shared" si="6"/>
        <v>#VALUE!</v>
      </c>
      <c r="E54" s="406" t="e">
        <f t="shared" si="7"/>
        <v>#VALUE!</v>
      </c>
      <c r="F54" s="407" t="str">
        <f>'Форма 2'!A80</f>
        <v>6014</v>
      </c>
      <c r="G54" s="408">
        <f>'Форма 2'!B80</f>
      </c>
      <c r="H54" s="418">
        <f>'Форма 2'!C80</f>
        <v>0</v>
      </c>
      <c r="I54" s="419" t="str">
        <f>'Форма 2'!D80</f>
        <v>Внепрограммное</v>
      </c>
      <c r="J54" s="410">
        <f>'Форма 2'!E80</f>
        <v>0</v>
      </c>
      <c r="K54" s="411">
        <f>'Форма 2'!F80</f>
        <v>0</v>
      </c>
      <c r="L54" s="411">
        <f>'Форма 2'!G80</f>
        <v>0</v>
      </c>
      <c r="M54" s="408">
        <f>'Форма 2'!H80</f>
        <v>0</v>
      </c>
      <c r="N54" s="408">
        <f>'Форма 2'!I80</f>
        <v>0</v>
      </c>
      <c r="O54" s="411">
        <f>'Форма 2'!J80</f>
        <v>0</v>
      </c>
      <c r="P54" s="411">
        <f>'Форма 2'!K80</f>
        <v>0</v>
      </c>
      <c r="Q54" s="411">
        <f>'Форма 2'!L80</f>
        <v>0</v>
      </c>
      <c r="R54" s="411">
        <f>'Форма 2'!M80</f>
        <v>0</v>
      </c>
      <c r="S54" s="412">
        <f>'Форма 2'!N80</f>
        <v>0</v>
      </c>
      <c r="T54" s="410">
        <f>'Форма 2'!O80</f>
        <v>0</v>
      </c>
      <c r="U54" s="411">
        <f>'Форма 2'!P80</f>
        <v>0</v>
      </c>
      <c r="V54" s="411">
        <f>'Форма 2'!Q80</f>
        <v>0</v>
      </c>
      <c r="W54" s="408">
        <f>'Форма 2'!R80</f>
        <v>0</v>
      </c>
      <c r="X54" s="408">
        <f>'Форма 2'!S80</f>
        <v>0</v>
      </c>
      <c r="Y54" s="411">
        <f>'Форма 2'!T80</f>
        <v>0</v>
      </c>
      <c r="Z54" s="411">
        <f>'Форма 2'!U80</f>
        <v>0</v>
      </c>
      <c r="AA54" s="411">
        <f>'Форма 2'!V80</f>
        <v>0</v>
      </c>
      <c r="AB54" s="411">
        <f>'Форма 2'!W80</f>
        <v>0</v>
      </c>
      <c r="AC54" s="412">
        <f>'Форма 2'!X80</f>
        <v>0</v>
      </c>
      <c r="AD54" s="413">
        <f>'Форма 2'!Y80</f>
        <v>0</v>
      </c>
      <c r="AE54" s="414">
        <f t="shared" si="8"/>
        <v>47</v>
      </c>
      <c r="AF54" s="414" t="str">
        <f t="shared" si="9"/>
        <v>УрФО</v>
      </c>
      <c r="AG54" s="414">
        <f t="shared" si="10"/>
        <v>37</v>
      </c>
      <c r="AH54" s="415" t="str">
        <f t="shared" si="11"/>
        <v>Не указано</v>
      </c>
      <c r="AI54" s="416" t="str">
        <f t="shared" si="12"/>
        <v>Не указано</v>
      </c>
      <c r="AJ54" s="417" t="str">
        <f t="shared" si="13"/>
        <v>Не указано</v>
      </c>
    </row>
    <row r="55" spans="1:36" ht="12.75">
      <c r="A55" s="420">
        <f>'Форма 2'!$O$5</f>
        <v>2011</v>
      </c>
      <c r="B55" s="421">
        <f>'Форма 2'!$M$5</f>
        <v>4</v>
      </c>
      <c r="C55" s="421" t="str">
        <f>'Форма 2'!$J$3</f>
        <v>Курганская область</v>
      </c>
      <c r="D55" s="421" t="e">
        <f ca="1" t="shared" si="6"/>
        <v>#VALUE!</v>
      </c>
      <c r="E55" s="422" t="e">
        <f t="shared" si="7"/>
        <v>#VALUE!</v>
      </c>
      <c r="F55" s="423" t="str">
        <f>'Форма 2'!A81</f>
        <v>6015</v>
      </c>
      <c r="G55" s="424">
        <f>'Форма 2'!B81</f>
      </c>
      <c r="H55" s="425">
        <f>'Форма 2'!C81</f>
        <v>0</v>
      </c>
      <c r="I55" s="419" t="str">
        <f>'Форма 2'!D81</f>
        <v>Внепрограммное</v>
      </c>
      <c r="J55" s="426">
        <f>'Форма 2'!E81</f>
        <v>0</v>
      </c>
      <c r="K55" s="427">
        <f>'Форма 2'!F81</f>
        <v>0</v>
      </c>
      <c r="L55" s="427">
        <f>'Форма 2'!G81</f>
        <v>0</v>
      </c>
      <c r="M55" s="424">
        <f>'Форма 2'!H81</f>
        <v>0</v>
      </c>
      <c r="N55" s="424">
        <f>'Форма 2'!I81</f>
        <v>0</v>
      </c>
      <c r="O55" s="427">
        <f>'Форма 2'!J81</f>
        <v>0</v>
      </c>
      <c r="P55" s="427">
        <f>'Форма 2'!K81</f>
        <v>0</v>
      </c>
      <c r="Q55" s="427">
        <f>'Форма 2'!L81</f>
        <v>0</v>
      </c>
      <c r="R55" s="427">
        <f>'Форма 2'!M81</f>
        <v>0</v>
      </c>
      <c r="S55" s="428">
        <f>'Форма 2'!N81</f>
        <v>0</v>
      </c>
      <c r="T55" s="426">
        <f>'Форма 2'!O81</f>
        <v>0</v>
      </c>
      <c r="U55" s="427">
        <f>'Форма 2'!P81</f>
        <v>0</v>
      </c>
      <c r="V55" s="427">
        <f>'Форма 2'!Q81</f>
        <v>0</v>
      </c>
      <c r="W55" s="424">
        <f>'Форма 2'!R81</f>
        <v>0</v>
      </c>
      <c r="X55" s="424">
        <f>'Форма 2'!S81</f>
        <v>0</v>
      </c>
      <c r="Y55" s="427">
        <f>'Форма 2'!T81</f>
        <v>0</v>
      </c>
      <c r="Z55" s="427">
        <f>'Форма 2'!U81</f>
        <v>0</v>
      </c>
      <c r="AA55" s="427">
        <f>'Форма 2'!V81</f>
        <v>0</v>
      </c>
      <c r="AB55" s="427">
        <f>'Форма 2'!W81</f>
        <v>0</v>
      </c>
      <c r="AC55" s="428">
        <f>'Форма 2'!X81</f>
        <v>0</v>
      </c>
      <c r="AD55" s="429">
        <f>'Форма 2'!Y81</f>
        <v>0</v>
      </c>
      <c r="AE55" s="414">
        <f t="shared" si="8"/>
        <v>47</v>
      </c>
      <c r="AF55" s="414" t="str">
        <f t="shared" si="9"/>
        <v>УрФО</v>
      </c>
      <c r="AG55" s="414">
        <f t="shared" si="10"/>
        <v>37</v>
      </c>
      <c r="AH55" s="415" t="str">
        <f t="shared" si="11"/>
        <v>Не указано</v>
      </c>
      <c r="AI55" s="416" t="str">
        <f t="shared" si="12"/>
        <v>Не указано</v>
      </c>
      <c r="AJ55" s="417" t="str">
        <f t="shared" si="13"/>
        <v>Не указано</v>
      </c>
    </row>
    <row r="56" spans="1:36" ht="36" customHeight="1">
      <c r="A56" s="430">
        <f>'Форма 2'!$O$5</f>
        <v>2011</v>
      </c>
      <c r="B56" s="431">
        <f>'Форма 2'!$M$5</f>
        <v>4</v>
      </c>
      <c r="C56" s="431" t="str">
        <f>'Форма 2'!$J$3</f>
        <v>Курганская область</v>
      </c>
      <c r="D56" s="431" t="e">
        <f ca="1" t="shared" si="6"/>
        <v>#VALUE!</v>
      </c>
      <c r="E56" s="432" t="e">
        <f t="shared" si="7"/>
        <v>#VALUE!</v>
      </c>
      <c r="F56" s="433" t="str">
        <f>'Форма 2'!A83</f>
        <v>7000</v>
      </c>
      <c r="G56" s="433">
        <f>'Форма 2'!B83</f>
      </c>
      <c r="H56" s="434" t="str">
        <f>'Форма 2'!C83</f>
        <v>VII.  В том числе: профинансировано за счет муниципальных образований (по мероприятиям разделов I-VI) </v>
      </c>
      <c r="I56" s="435" t="str">
        <f>'Форма 2'!D83</f>
        <v>Муниципальное</v>
      </c>
      <c r="J56" s="436">
        <f>'Форма 2'!E83</f>
        <v>0</v>
      </c>
      <c r="K56" s="437">
        <f>'Форма 2'!F83</f>
        <v>0</v>
      </c>
      <c r="L56" s="437">
        <f>'Форма 2'!G83</f>
        <v>0</v>
      </c>
      <c r="M56" s="437">
        <f>'Форма 2'!H83</f>
        <v>0</v>
      </c>
      <c r="N56" s="437">
        <f>'Форма 2'!I83</f>
        <v>0</v>
      </c>
      <c r="O56" s="437">
        <f>'Форма 2'!J83</f>
        <v>0</v>
      </c>
      <c r="P56" s="437">
        <f>'Форма 2'!K83</f>
        <v>0</v>
      </c>
      <c r="Q56" s="437">
        <f>'Форма 2'!L83</f>
        <v>0</v>
      </c>
      <c r="R56" s="437">
        <f>'Форма 2'!M83</f>
        <v>0</v>
      </c>
      <c r="S56" s="438">
        <f>'Форма 2'!N83</f>
        <v>0</v>
      </c>
      <c r="T56" s="436">
        <f>'Форма 2'!O83</f>
        <v>0</v>
      </c>
      <c r="U56" s="437">
        <f>'Форма 2'!P83</f>
        <v>0</v>
      </c>
      <c r="V56" s="437">
        <f>'Форма 2'!Q83</f>
        <v>0</v>
      </c>
      <c r="W56" s="437">
        <f>'Форма 2'!R83</f>
        <v>0</v>
      </c>
      <c r="X56" s="437">
        <f>'Форма 2'!S83</f>
        <v>0</v>
      </c>
      <c r="Y56" s="437">
        <f>'Форма 2'!T83</f>
        <v>0</v>
      </c>
      <c r="Z56" s="437">
        <f>'Форма 2'!U83</f>
        <v>0</v>
      </c>
      <c r="AA56" s="437">
        <f>'Форма 2'!V83</f>
        <v>0</v>
      </c>
      <c r="AB56" s="437">
        <f>'Форма 2'!W83</f>
        <v>0</v>
      </c>
      <c r="AC56" s="438">
        <f>'Форма 2'!X83</f>
        <v>0</v>
      </c>
      <c r="AD56" s="439">
        <f>'Форма 2'!Y83</f>
        <v>0</v>
      </c>
      <c r="AE56" s="440">
        <f t="shared" si="8"/>
        <v>47</v>
      </c>
      <c r="AF56" s="440" t="str">
        <f t="shared" si="9"/>
        <v>УрФО</v>
      </c>
      <c r="AG56" s="440">
        <f t="shared" si="10"/>
        <v>37</v>
      </c>
      <c r="AH56" s="441" t="str">
        <f t="shared" si="11"/>
        <v>Не указано</v>
      </c>
      <c r="AI56" s="442" t="str">
        <f t="shared" si="12"/>
        <v>Не указано</v>
      </c>
      <c r="AJ56" s="443" t="str">
        <f t="shared" si="13"/>
        <v>Не указано</v>
      </c>
    </row>
    <row r="57" spans="1:30" ht="12.75">
      <c r="A57" s="444"/>
      <c r="B57" s="444"/>
      <c r="C57" s="444"/>
      <c r="D57" s="444"/>
      <c r="E57" s="445"/>
      <c r="F57" s="446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</row>
    <row r="58" spans="1:36" ht="12.75">
      <c r="A58" s="448"/>
      <c r="B58" s="448"/>
      <c r="C58" s="448"/>
      <c r="D58" s="448"/>
      <c r="E58" s="448"/>
      <c r="F58" s="449"/>
      <c r="G58" s="450"/>
      <c r="H58" s="450"/>
      <c r="I58" s="450"/>
      <c r="J58" s="451">
        <f>SUM(J6:J55)-'Форма 2'!E11</f>
        <v>0</v>
      </c>
      <c r="K58" s="451">
        <f>SUM(K6:K55)-'Форма 2'!F11</f>
        <v>0</v>
      </c>
      <c r="L58" s="451">
        <f>SUM(L6:L55)-'Форма 2'!G11</f>
        <v>0</v>
      </c>
      <c r="M58" s="451">
        <f>SUM(M6:M55)-'Форма 2'!H11</f>
        <v>0</v>
      </c>
      <c r="N58" s="451">
        <f>SUM(N6:N55)-'Форма 2'!I11</f>
        <v>0</v>
      </c>
      <c r="O58" s="451">
        <f>SUM(O6:O55)-'Форма 2'!J11</f>
        <v>0</v>
      </c>
      <c r="P58" s="451">
        <f>SUM(P6:P55)-'Форма 2'!K11</f>
        <v>0</v>
      </c>
      <c r="Q58" s="451">
        <f>SUM(Q6:Q55)-'Форма 2'!L11</f>
        <v>0</v>
      </c>
      <c r="R58" s="451">
        <f>SUM(R6:R55)-'Форма 2'!M11</f>
        <v>0</v>
      </c>
      <c r="S58" s="451">
        <f>SUM(S6:S55)-'Форма 2'!N11</f>
        <v>0</v>
      </c>
      <c r="T58" s="451">
        <f>SUM(T6:T55)-'Форма 2'!O11</f>
        <v>0</v>
      </c>
      <c r="U58" s="451">
        <f>SUM(U6:U55)-'Форма 2'!P11</f>
        <v>0</v>
      </c>
      <c r="V58" s="451">
        <f>SUM(V6:V55)-'Форма 2'!Q11</f>
        <v>0</v>
      </c>
      <c r="W58" s="451">
        <f>SUM(W6:W55)-'Форма 2'!R11</f>
        <v>0</v>
      </c>
      <c r="X58" s="451">
        <f>SUM(X6:X55)-'Форма 2'!S11</f>
        <v>0</v>
      </c>
      <c r="Y58" s="451">
        <f>SUM(Y6:Y55)-'Форма 2'!T11</f>
        <v>0</v>
      </c>
      <c r="Z58" s="451">
        <f>SUM(Z6:Z55)-'Форма 2'!U11</f>
        <v>0</v>
      </c>
      <c r="AA58" s="451">
        <f>SUM(AA6:AA55)-'Форма 2'!V11</f>
        <v>0</v>
      </c>
      <c r="AB58" s="451">
        <f>SUM(AB6:AB55)-'Форма 2'!W11</f>
        <v>0</v>
      </c>
      <c r="AC58" s="451">
        <f>SUM(AC6:AC55)-'Форма 2'!X11</f>
        <v>0</v>
      </c>
      <c r="AD58" s="450"/>
      <c r="AE58" s="452"/>
      <c r="AF58" s="452"/>
      <c r="AG58" s="452"/>
      <c r="AH58" s="452"/>
      <c r="AI58" s="452"/>
      <c r="AJ58" s="452"/>
    </row>
    <row r="59" spans="1:30" ht="12.75">
      <c r="A59" s="444"/>
      <c r="B59" s="444"/>
      <c r="C59" s="444"/>
      <c r="D59" s="444"/>
      <c r="E59" s="445"/>
      <c r="F59" s="446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</row>
    <row r="60" spans="1:30" ht="12.75">
      <c r="A60" s="444"/>
      <c r="B60" s="444"/>
      <c r="C60" s="444"/>
      <c r="D60" s="444"/>
      <c r="E60" s="445"/>
      <c r="F60" s="446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7"/>
    </row>
    <row r="61" spans="1:30" ht="12.75">
      <c r="A61" s="444"/>
      <c r="B61" s="444"/>
      <c r="C61" s="444"/>
      <c r="D61" s="444"/>
      <c r="E61" s="445"/>
      <c r="F61" s="446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7"/>
    </row>
    <row r="62" spans="1:30" ht="12.75">
      <c r="A62" s="444"/>
      <c r="B62" s="444"/>
      <c r="C62" s="444"/>
      <c r="D62" s="444"/>
      <c r="E62" s="445"/>
      <c r="F62" s="446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</row>
    <row r="63" spans="1:30" ht="12.75">
      <c r="A63" s="444"/>
      <c r="B63" s="444"/>
      <c r="C63" s="444"/>
      <c r="D63" s="444"/>
      <c r="E63" s="445"/>
      <c r="F63" s="446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</row>
    <row r="64" spans="1:30" ht="12.75">
      <c r="A64" s="444"/>
      <c r="B64" s="444"/>
      <c r="C64" s="444"/>
      <c r="D64" s="444"/>
      <c r="E64" s="445"/>
      <c r="F64" s="446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7"/>
    </row>
    <row r="65" spans="1:30" ht="12.75">
      <c r="A65" s="444"/>
      <c r="B65" s="444"/>
      <c r="C65" s="444"/>
      <c r="D65" s="444"/>
      <c r="E65" s="445"/>
      <c r="F65" s="446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</row>
    <row r="66" spans="1:30" ht="12.75">
      <c r="A66" s="444"/>
      <c r="B66" s="444"/>
      <c r="C66" s="444"/>
      <c r="D66" s="444"/>
      <c r="E66" s="445"/>
      <c r="F66" s="446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</row>
    <row r="67" spans="1:30" ht="12.75">
      <c r="A67" s="444"/>
      <c r="B67" s="444"/>
      <c r="C67" s="444"/>
      <c r="D67" s="444"/>
      <c r="E67" s="445"/>
      <c r="F67" s="446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</row>
    <row r="68" spans="1:30" ht="12.75">
      <c r="A68" s="444"/>
      <c r="B68" s="444"/>
      <c r="C68" s="444"/>
      <c r="D68" s="444"/>
      <c r="E68" s="445"/>
      <c r="F68" s="446"/>
      <c r="G68" s="447"/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7"/>
    </row>
    <row r="69" spans="1:30" ht="12.75">
      <c r="A69" s="444"/>
      <c r="B69" s="444"/>
      <c r="C69" s="444"/>
      <c r="D69" s="444"/>
      <c r="E69" s="445"/>
      <c r="F69" s="446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7"/>
    </row>
    <row r="70" spans="1:30" ht="12.75">
      <c r="A70" s="444"/>
      <c r="B70" s="444"/>
      <c r="C70" s="444"/>
      <c r="D70" s="444"/>
      <c r="E70" s="445"/>
      <c r="F70" s="446"/>
      <c r="G70" s="447"/>
      <c r="H70" s="447"/>
      <c r="I70" s="447"/>
      <c r="J70" s="447"/>
      <c r="K70" s="447"/>
      <c r="L70" s="447"/>
      <c r="M70" s="447"/>
      <c r="N70" s="447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</row>
    <row r="71" spans="1:30" ht="12.75">
      <c r="A71" s="444"/>
      <c r="B71" s="444"/>
      <c r="C71" s="444"/>
      <c r="D71" s="444"/>
      <c r="E71" s="445"/>
      <c r="F71" s="446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</row>
    <row r="72" spans="1:30" ht="12.75">
      <c r="A72" s="444"/>
      <c r="B72" s="444"/>
      <c r="C72" s="444"/>
      <c r="D72" s="444"/>
      <c r="E72" s="445"/>
      <c r="F72" s="446"/>
      <c r="G72" s="447"/>
      <c r="H72" s="447"/>
      <c r="I72" s="447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</row>
    <row r="73" spans="1:30" ht="12.75">
      <c r="A73" s="444"/>
      <c r="B73" s="444"/>
      <c r="C73" s="444"/>
      <c r="D73" s="444"/>
      <c r="E73" s="445"/>
      <c r="F73" s="446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7"/>
      <c r="AC73" s="447"/>
      <c r="AD73" s="447"/>
    </row>
    <row r="74" spans="1:30" ht="12.75">
      <c r="A74" s="444"/>
      <c r="B74" s="444"/>
      <c r="C74" s="444"/>
      <c r="D74" s="444"/>
      <c r="E74" s="445"/>
      <c r="F74" s="446"/>
      <c r="G74" s="447"/>
      <c r="H74" s="447"/>
      <c r="I74" s="447"/>
      <c r="J74" s="447"/>
      <c r="K74" s="447"/>
      <c r="L74" s="447"/>
      <c r="M74" s="447"/>
      <c r="N74" s="447"/>
      <c r="O74" s="447"/>
      <c r="P74" s="447"/>
      <c r="Q74" s="447"/>
      <c r="R74" s="447"/>
      <c r="S74" s="447"/>
      <c r="T74" s="447"/>
      <c r="U74" s="447"/>
      <c r="V74" s="447"/>
      <c r="W74" s="447"/>
      <c r="X74" s="447"/>
      <c r="Y74" s="447"/>
      <c r="Z74" s="447"/>
      <c r="AA74" s="447"/>
      <c r="AB74" s="447"/>
      <c r="AC74" s="447"/>
      <c r="AD74" s="447"/>
    </row>
    <row r="75" spans="1:30" ht="12.75">
      <c r="A75" s="444"/>
      <c r="B75" s="444"/>
      <c r="C75" s="444"/>
      <c r="D75" s="444"/>
      <c r="E75" s="445"/>
      <c r="F75" s="446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447"/>
      <c r="Z75" s="447"/>
      <c r="AA75" s="447"/>
      <c r="AB75" s="447"/>
      <c r="AC75" s="447"/>
      <c r="AD75" s="447"/>
    </row>
    <row r="76" spans="1:30" ht="12.75">
      <c r="A76" s="444"/>
      <c r="B76" s="444"/>
      <c r="C76" s="444"/>
      <c r="D76" s="444"/>
      <c r="E76" s="445"/>
      <c r="F76" s="446"/>
      <c r="G76" s="447"/>
      <c r="H76" s="447"/>
      <c r="I76" s="447"/>
      <c r="J76" s="447"/>
      <c r="K76" s="447"/>
      <c r="L76" s="447"/>
      <c r="M76" s="447"/>
      <c r="N76" s="447"/>
      <c r="O76" s="447"/>
      <c r="P76" s="447"/>
      <c r="Q76" s="447"/>
      <c r="R76" s="447"/>
      <c r="S76" s="447"/>
      <c r="T76" s="447"/>
      <c r="U76" s="447"/>
      <c r="V76" s="447"/>
      <c r="W76" s="447"/>
      <c r="X76" s="447"/>
      <c r="Y76" s="447"/>
      <c r="Z76" s="447"/>
      <c r="AA76" s="447"/>
      <c r="AB76" s="447"/>
      <c r="AC76" s="447"/>
      <c r="AD76" s="447"/>
    </row>
    <row r="77" spans="1:30" ht="12.75">
      <c r="A77" s="444"/>
      <c r="B77" s="444"/>
      <c r="C77" s="444"/>
      <c r="D77" s="444"/>
      <c r="E77" s="445"/>
      <c r="F77" s="446"/>
      <c r="G77" s="447"/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447"/>
      <c r="U77" s="447"/>
      <c r="V77" s="447"/>
      <c r="W77" s="447"/>
      <c r="X77" s="447"/>
      <c r="Y77" s="447"/>
      <c r="Z77" s="447"/>
      <c r="AA77" s="447"/>
      <c r="AB77" s="447"/>
      <c r="AC77" s="447"/>
      <c r="AD77" s="447"/>
    </row>
    <row r="78" spans="1:30" ht="12.75">
      <c r="A78" s="444"/>
      <c r="B78" s="444"/>
      <c r="C78" s="444"/>
      <c r="D78" s="444"/>
      <c r="E78" s="445"/>
      <c r="F78" s="446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7"/>
    </row>
  </sheetData>
  <sheetProtection selectLockedCells="1" selectUnlockedCells="1"/>
  <mergeCells count="31">
    <mergeCell ref="A1:A4"/>
    <mergeCell ref="B1:B4"/>
    <mergeCell ref="C1:C4"/>
    <mergeCell ref="D1:D4"/>
    <mergeCell ref="E1:E4"/>
    <mergeCell ref="F1:F4"/>
    <mergeCell ref="G1:G4"/>
    <mergeCell ref="H1:H4"/>
    <mergeCell ref="I1:I4"/>
    <mergeCell ref="J1:AC1"/>
    <mergeCell ref="AD1:AD4"/>
    <mergeCell ref="AE1:AE4"/>
    <mergeCell ref="AF1:AF4"/>
    <mergeCell ref="AG1:AG4"/>
    <mergeCell ref="AH1:AH4"/>
    <mergeCell ref="AI1:AI4"/>
    <mergeCell ref="AJ1:AJ4"/>
    <mergeCell ref="J2:S2"/>
    <mergeCell ref="T2:AC2"/>
    <mergeCell ref="J3:J4"/>
    <mergeCell ref="K3:L3"/>
    <mergeCell ref="M3:N3"/>
    <mergeCell ref="O3:P3"/>
    <mergeCell ref="Q3:Q4"/>
    <mergeCell ref="R3:S3"/>
    <mergeCell ref="T3:T4"/>
    <mergeCell ref="U3:V3"/>
    <mergeCell ref="W3:X3"/>
    <mergeCell ref="Y3:Z3"/>
    <mergeCell ref="AA3:AA4"/>
    <mergeCell ref="AB3:AC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2012-01-12T03:18:50Z</cp:lastPrinted>
  <dcterms:created xsi:type="dcterms:W3CDTF">1996-10-08T23:32:33Z</dcterms:created>
  <dcterms:modified xsi:type="dcterms:W3CDTF">2012-01-12T03:19:54Z</dcterms:modified>
  <cp:category/>
  <cp:version/>
  <cp:contentType/>
  <cp:contentStatus/>
  <cp:revision>2</cp:revision>
</cp:coreProperties>
</file>